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<sst xmlns="http://schemas.openxmlformats.org/spreadsheetml/2006/main" count="162" uniqueCount="102">
  <si>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</si>
  <si>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</si>
  <si>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</si>
  <si>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</si>
  <si>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</si>
  <si>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</si>
  <si>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</si>
  <si>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</si>
  <si>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</si>
  <si>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</si>
  <si>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</si>
  <si>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</si>
  <si>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</si>
  <si>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</si>
  <si>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</si>
  <si>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</si>
  <si>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</si>
  <si>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</si>
  <si>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</si>
  <si>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</si>
  <si>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</si>
  <si>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</si>
  <si>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</si>
  <si>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</si>
  <si>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</si>
  <si>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</si>
  <si>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</si>
  <si>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</si>
  <si>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</si>
  <si>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</si>
  <si>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</si>
  <si>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</si>
  <si>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</si>
  <si>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</si>
  <si>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</si>
  <si>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</si>
  <si>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</si>
  <si>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</si>
  <si>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</si>
  <si>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</si>
  <si>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</si>
  <si>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</si>
  <si>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</si>
  <si>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</si>
  <si>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</si>
  <si>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</si>
  <si>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</si>
  <si>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</si>
  <si>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</si>
  <si>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</si>
  <si>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</si>
  <si>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</si>
  <si>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</si>
  <si>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</si>
  <si>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</si>
  <si>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</si>
  <si>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</si>
  <si>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</si>
  <si>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</si>
  <si>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</si>
  <si>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</si>
  <si>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</si>
  <si>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</si>
  <si>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</si>
  <si>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</si>
  <si>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</si>
  <si>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</si>
  <si>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</si>
  <si>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</si>
  <si>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</si>
  <si>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</si>
  <si>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</si>
  <si>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</si>
  <si>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</si>
  <si>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</si>
  <si>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</si>
  <si>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</si>
  <si>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</si>
  <si>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</si>
  <si>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</si>
  <si>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Euronext -Січень '19 (€/МT)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</si>
  <si>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</si>
  <si>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</si>
  <si>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</si>
  <si>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</si>
  <si>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</si>
  <si>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</si>
  <si>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</si>
  <si>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</si>
  <si>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</si>
  <si>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</si>
  <si>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</si>
  <si>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</si>
  <si>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</si>
  <si>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</si>
  <si>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</si>
  <si>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</si>
  <si>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</si>
  <si>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</si>
  <si>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</si>
  <si>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</si>
  <si>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31 грудня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</si>
</sst>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75" fillId="0" borderId="17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101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57" t="s">
        <v>6</v>
      </c>
      <c r="F6" s="158"/>
      <c r="G6"/>
      <c r="H6"/>
      <c r="I6"/>
    </row>
    <row r="7" spans="2:6" s="6" customFormat="1" ht="15">
      <c r="B7" s="24" t="s">
        <v>83</v>
      </c>
      <c r="C7" s="114">
        <v>0.004</v>
      </c>
      <c r="D7" s="14">
        <v>3.75</v>
      </c>
      <c r="E7" s="114">
        <f>C7*39.3683</f>
        <v>0.1574732</v>
      </c>
      <c r="F7" s="13">
        <f aca="true" t="shared" si="0" ref="E7:F9">D7*39.3683</f>
        <v>147.631125</v>
      </c>
    </row>
    <row r="8" spans="2:6" s="6" customFormat="1" ht="15">
      <c r="B8" s="24" t="s">
        <v>81</v>
      </c>
      <c r="C8" s="114">
        <v>0.002</v>
      </c>
      <c r="D8" s="14">
        <v>3.82</v>
      </c>
      <c r="E8" s="114">
        <f>C8*39.3683</f>
        <v>0.0787366</v>
      </c>
      <c r="F8" s="13">
        <f t="shared" si="0"/>
        <v>150.38690599999998</v>
      </c>
    </row>
    <row r="9" spans="2:17" s="6" customFormat="1" ht="15">
      <c r="B9" s="24" t="s">
        <v>93</v>
      </c>
      <c r="C9" s="117">
        <v>0.002</v>
      </c>
      <c r="D9" s="14">
        <v>3.896</v>
      </c>
      <c r="E9" s="117">
        <f t="shared" si="0"/>
        <v>0.0787366</v>
      </c>
      <c r="F9" s="13">
        <f>D9*39.3683</f>
        <v>153.37889679999998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7" t="s">
        <v>7</v>
      </c>
      <c r="D11" s="158"/>
      <c r="E11" s="157" t="s">
        <v>6</v>
      </c>
      <c r="F11" s="158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35">
        <v>0.42</v>
      </c>
      <c r="D12" s="13">
        <v>177</v>
      </c>
      <c r="E12" s="135">
        <f>C12/$D$86</f>
        <v>0.4801097393689986</v>
      </c>
      <c r="F12" s="71">
        <f aca="true" t="shared" si="1" ref="E12:F14">D12/$D$86</f>
        <v>202.33196159122085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78</v>
      </c>
      <c r="C13" s="116">
        <v>0.42</v>
      </c>
      <c r="D13" s="13">
        <v>180.25</v>
      </c>
      <c r="E13" s="116">
        <f t="shared" si="1"/>
        <v>0.4801097393689986</v>
      </c>
      <c r="F13" s="71">
        <f t="shared" si="1"/>
        <v>206.04709647919523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6">
        <v>0.41</v>
      </c>
      <c r="D14" s="13">
        <v>184.5</v>
      </c>
      <c r="E14" s="116">
        <f t="shared" si="1"/>
        <v>0.46867855509830814</v>
      </c>
      <c r="F14" s="71">
        <f t="shared" si="1"/>
        <v>210.90534979423867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0" t="s">
        <v>74</v>
      </c>
      <c r="D16" s="160"/>
      <c r="E16" s="157" t="s">
        <v>6</v>
      </c>
      <c r="F16" s="158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3"/>
      <c r="D17" s="87"/>
      <c r="E17" s="135"/>
      <c r="F17" s="71"/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42"/>
      <c r="D18" s="87"/>
      <c r="E18" s="116"/>
      <c r="F18" s="71"/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42"/>
      <c r="D19" s="87"/>
      <c r="E19" s="116"/>
      <c r="F19" s="71"/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7" t="s">
        <v>5</v>
      </c>
      <c r="D21" s="158"/>
      <c r="E21" s="160" t="s">
        <v>6</v>
      </c>
      <c r="F21" s="160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83</v>
      </c>
      <c r="C22" s="114">
        <v>0.082</v>
      </c>
      <c r="D22" s="14">
        <v>5.03</v>
      </c>
      <c r="E22" s="114">
        <f aca="true" t="shared" si="2" ref="E22:F24">C22*36.7437</f>
        <v>3.0129834</v>
      </c>
      <c r="F22" s="13">
        <f t="shared" si="2"/>
        <v>184.820811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4">
        <v>0.082</v>
      </c>
      <c r="D23" s="14">
        <v>5.106</v>
      </c>
      <c r="E23" s="114">
        <f t="shared" si="2"/>
        <v>3.0129834</v>
      </c>
      <c r="F23" s="13">
        <f t="shared" si="2"/>
        <v>187.61333219999997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93</v>
      </c>
      <c r="C24" s="114">
        <v>0.086</v>
      </c>
      <c r="D24" s="89">
        <v>5.182</v>
      </c>
      <c r="E24" s="114">
        <f t="shared" si="2"/>
        <v>3.1599581999999993</v>
      </c>
      <c r="F24" s="13">
        <f t="shared" si="2"/>
        <v>190.4058534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0" t="s">
        <v>9</v>
      </c>
      <c r="D26" s="160"/>
      <c r="E26" s="157" t="s">
        <v>10</v>
      </c>
      <c r="F26" s="158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0.12</v>
      </c>
      <c r="D27" s="71">
        <v>203.25</v>
      </c>
      <c r="E27" s="135">
        <f aca="true" t="shared" si="3" ref="E27:F29">C27/$D$86</f>
        <v>0.13717421124828533</v>
      </c>
      <c r="F27" s="71">
        <f t="shared" si="3"/>
        <v>232.33882030178327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88</v>
      </c>
      <c r="C28" s="116">
        <v>0.12</v>
      </c>
      <c r="D28" s="13">
        <v>205</v>
      </c>
      <c r="E28" s="116">
        <f t="shared" si="3"/>
        <v>0.13717421124828533</v>
      </c>
      <c r="F28" s="71">
        <f t="shared" si="3"/>
        <v>234.33927754915408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6">
        <v>0.4</v>
      </c>
      <c r="D29" s="13">
        <v>190.5</v>
      </c>
      <c r="E29" s="116">
        <f>C29/$D$86</f>
        <v>0.45724737082761774</v>
      </c>
      <c r="F29" s="71">
        <f t="shared" si="3"/>
        <v>217.76406035665295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0.41</v>
      </c>
      <c r="D32" s="13">
        <v>364.25</v>
      </c>
      <c r="E32" s="116">
        <f aca="true" t="shared" si="4" ref="E32:F34">C32/$D$86</f>
        <v>0.46867855509830814</v>
      </c>
      <c r="F32" s="71">
        <f t="shared" si="4"/>
        <v>416.3808870598994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96</v>
      </c>
      <c r="C33" s="116">
        <v>0.55</v>
      </c>
      <c r="D33" s="13">
        <v>365.25</v>
      </c>
      <c r="E33" s="116">
        <f t="shared" si="4"/>
        <v>0.6287151348879745</v>
      </c>
      <c r="F33" s="71">
        <f t="shared" si="4"/>
        <v>417.52400548696846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16">
        <v>0.14</v>
      </c>
      <c r="D34" s="66">
        <v>362.25</v>
      </c>
      <c r="E34" s="116">
        <f t="shared" si="4"/>
        <v>0.16003657978966623</v>
      </c>
      <c r="F34" s="71">
        <f t="shared" si="4"/>
        <v>414.0946502057613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6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5" t="s">
        <v>5</v>
      </c>
      <c r="D36" s="156"/>
      <c r="E36" s="155" t="s">
        <v>6</v>
      </c>
      <c r="F36" s="15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7">
        <v>0.016</v>
      </c>
      <c r="D37" s="75">
        <v>2.752</v>
      </c>
      <c r="E37" s="117">
        <f aca="true" t="shared" si="5" ref="E37:F39">C37*58.0164</f>
        <v>0.9282623999999999</v>
      </c>
      <c r="F37" s="71">
        <f t="shared" si="5"/>
        <v>159.6611328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7">
        <v>0.014</v>
      </c>
      <c r="D38" s="75">
        <v>2.774</v>
      </c>
      <c r="E38" s="117">
        <f t="shared" si="5"/>
        <v>0.8122296</v>
      </c>
      <c r="F38" s="71">
        <f t="shared" si="5"/>
        <v>160.93749359999998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7">
        <v>0.012</v>
      </c>
      <c r="D39" s="75">
        <v>2.8</v>
      </c>
      <c r="E39" s="117">
        <f t="shared" si="5"/>
        <v>0.6961968</v>
      </c>
      <c r="F39" s="71">
        <f t="shared" si="5"/>
        <v>162.44591999999997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5" t="s">
        <v>5</v>
      </c>
      <c r="D41" s="156"/>
      <c r="E41" s="155" t="s">
        <v>6</v>
      </c>
      <c r="F41" s="1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4">
        <v>0.002</v>
      </c>
      <c r="D42" s="75">
        <v>8.82</v>
      </c>
      <c r="E42" s="114">
        <f aca="true" t="shared" si="6" ref="E42:F44">C42*36.7437</f>
        <v>0.0734874</v>
      </c>
      <c r="F42" s="71">
        <f t="shared" si="6"/>
        <v>324.079434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0.004</v>
      </c>
      <c r="D43" s="75">
        <v>8.94</v>
      </c>
      <c r="E43" s="114">
        <f t="shared" si="6"/>
        <v>0.1469748</v>
      </c>
      <c r="F43" s="71">
        <f t="shared" si="6"/>
        <v>328.48867799999994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81</v>
      </c>
      <c r="C44" s="114">
        <v>0.004</v>
      </c>
      <c r="D44" s="75">
        <v>9.07</v>
      </c>
      <c r="E44" s="114">
        <f t="shared" si="6"/>
        <v>0.1469748</v>
      </c>
      <c r="F44" s="71">
        <f t="shared" si="6"/>
        <v>333.265359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73</v>
      </c>
      <c r="D46" s="160"/>
      <c r="E46" s="157" t="s">
        <v>6</v>
      </c>
      <c r="F46" s="158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/>
      <c r="D47" s="87"/>
      <c r="E47" s="137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39"/>
      <c r="D48" s="87"/>
      <c r="E48" s="140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4"/>
      <c r="D49" s="87"/>
      <c r="E49" s="137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2" customFormat="1" ht="15">
      <c r="B52" s="24" t="s">
        <v>86</v>
      </c>
      <c r="C52" s="114">
        <v>2.7</v>
      </c>
      <c r="D52" s="76">
        <v>305.9</v>
      </c>
      <c r="E52" s="114">
        <f aca="true" t="shared" si="7" ref="E52:F54">C52*1.1023</f>
        <v>2.9762100000000005</v>
      </c>
      <c r="F52" s="76">
        <f t="shared" si="7"/>
        <v>337.19356999999997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4">
        <v>3.1</v>
      </c>
      <c r="D53" s="76">
        <v>310</v>
      </c>
      <c r="E53" s="114">
        <f t="shared" si="7"/>
        <v>3.4171300000000002</v>
      </c>
      <c r="F53" s="76">
        <f t="shared" si="7"/>
        <v>341.713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4">
        <v>3</v>
      </c>
      <c r="D54" s="76">
        <v>313.2</v>
      </c>
      <c r="E54" s="114">
        <f>C54*1.1023</f>
        <v>3.3069</v>
      </c>
      <c r="F54" s="76">
        <f t="shared" si="7"/>
        <v>345.24036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5" t="s">
        <v>18</v>
      </c>
      <c r="D56" s="156"/>
      <c r="E56" s="155" t="s">
        <v>19</v>
      </c>
      <c r="F56" s="15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90</v>
      </c>
      <c r="C57" s="116">
        <v>0.03</v>
      </c>
      <c r="D57" s="71">
        <v>27.54</v>
      </c>
      <c r="E57" s="116">
        <f aca="true" t="shared" si="8" ref="E57:F59">C57/454*1000</f>
        <v>0.06607929515418502</v>
      </c>
      <c r="F57" s="71">
        <f t="shared" si="8"/>
        <v>60.66079295154185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16">
        <v>0.01</v>
      </c>
      <c r="D58" s="71">
        <v>27.84</v>
      </c>
      <c r="E58" s="116">
        <f t="shared" si="8"/>
        <v>0.022026431718061675</v>
      </c>
      <c r="F58" s="71">
        <f t="shared" si="8"/>
        <v>61.3215859030837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16">
        <v>0.02</v>
      </c>
      <c r="D59" s="71">
        <v>28.09</v>
      </c>
      <c r="E59" s="116">
        <f t="shared" si="8"/>
        <v>0.04405286343612335</v>
      </c>
      <c r="F59" s="71">
        <f t="shared" si="8"/>
        <v>61.87224669603524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5" t="s">
        <v>21</v>
      </c>
      <c r="D61" s="156"/>
      <c r="E61" s="155" t="s">
        <v>6</v>
      </c>
      <c r="F61" s="15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7">
        <v>0.04</v>
      </c>
      <c r="D62" s="75">
        <v>10.085</v>
      </c>
      <c r="E62" s="117">
        <f aca="true" t="shared" si="9" ref="E62:F64">C62*22.026</f>
        <v>0.88104</v>
      </c>
      <c r="F62" s="71">
        <f t="shared" si="9"/>
        <v>222.13221000000001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7">
        <v>0.055</v>
      </c>
      <c r="D63" s="75">
        <v>10.365</v>
      </c>
      <c r="E63" s="117">
        <f t="shared" si="9"/>
        <v>1.21143</v>
      </c>
      <c r="F63" s="71">
        <f t="shared" si="9"/>
        <v>228.29949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81</v>
      </c>
      <c r="C64" s="117">
        <v>0.055</v>
      </c>
      <c r="D64" s="75">
        <v>10.535</v>
      </c>
      <c r="E64" s="117">
        <f t="shared" si="9"/>
        <v>1.21143</v>
      </c>
      <c r="F64" s="71">
        <f t="shared" si="9"/>
        <v>232.04391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5" t="s">
        <v>91</v>
      </c>
      <c r="D66" s="156"/>
      <c r="E66" s="155" t="s">
        <v>23</v>
      </c>
      <c r="F66" s="15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82</v>
      </c>
      <c r="C67" s="117">
        <v>0.009</v>
      </c>
      <c r="D67" s="75">
        <v>1.268</v>
      </c>
      <c r="E67" s="117">
        <f aca="true" t="shared" si="10" ref="E67:F69">C67/3.785</f>
        <v>0.0023778071334214</v>
      </c>
      <c r="F67" s="71">
        <f t="shared" si="10"/>
        <v>0.33500660501981505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4">
        <v>0.006</v>
      </c>
      <c r="D68" s="75">
        <v>1.274</v>
      </c>
      <c r="E68" s="114">
        <f t="shared" si="10"/>
        <v>0.001585204755614267</v>
      </c>
      <c r="F68" s="71">
        <f t="shared" si="10"/>
        <v>0.3365918097754293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4">
        <v>0.007</v>
      </c>
      <c r="D69" s="75">
        <v>1.29</v>
      </c>
      <c r="E69" s="114">
        <f t="shared" si="10"/>
        <v>0.0018494055482166445</v>
      </c>
      <c r="F69" s="71">
        <f t="shared" si="10"/>
        <v>0.34081902245706736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5" t="s">
        <v>25</v>
      </c>
      <c r="D71" s="156"/>
      <c r="E71" s="155" t="s">
        <v>26</v>
      </c>
      <c r="F71" s="15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31">
        <v>0.00125</v>
      </c>
      <c r="D72" s="126">
        <v>0.9075</v>
      </c>
      <c r="E72" s="131">
        <f>C72/454*100</f>
        <v>0.00027533039647577095</v>
      </c>
      <c r="F72" s="77">
        <f>D72/454*1000</f>
        <v>1.998898678414097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82</v>
      </c>
      <c r="C73" s="144">
        <v>0</v>
      </c>
      <c r="D73" s="126">
        <v>0.92925</v>
      </c>
      <c r="E73" s="144">
        <f>C73/454*100</f>
        <v>0</v>
      </c>
      <c r="F73" s="77">
        <f>D73/454*1000</f>
        <v>2.046806167400881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31">
        <v>0.0015</v>
      </c>
      <c r="D74" s="126">
        <v>0.94475</v>
      </c>
      <c r="E74" s="131">
        <f>C74/454*100</f>
        <v>0.0003303964757709251</v>
      </c>
      <c r="F74" s="77">
        <f>D74/454*1000</f>
        <v>2.0809471365638768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2" t="s">
        <v>25</v>
      </c>
      <c r="D76" s="162"/>
      <c r="E76" s="155" t="s">
        <v>28</v>
      </c>
      <c r="F76" s="15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0.0036</v>
      </c>
      <c r="D77" s="127">
        <v>0.1207</v>
      </c>
      <c r="E77" s="141">
        <f aca="true" t="shared" si="11" ref="E77:F79">C77/454*1000000</f>
        <v>7.929515418502203</v>
      </c>
      <c r="F77" s="71">
        <f t="shared" si="11"/>
        <v>265.8590308370044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41">
        <v>0.0034</v>
      </c>
      <c r="D78" s="127" t="s">
        <v>72</v>
      </c>
      <c r="E78" s="141">
        <f t="shared" si="11"/>
        <v>7.488986784140969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41">
        <v>0.0031</v>
      </c>
      <c r="D79" s="127" t="s">
        <v>72</v>
      </c>
      <c r="E79" s="141">
        <f t="shared" si="11"/>
        <v>6.828193832599119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1.1431</v>
      </c>
      <c r="F85" s="128">
        <v>0.0092</v>
      </c>
      <c r="G85" s="128">
        <v>1.2694</v>
      </c>
      <c r="H85" s="128">
        <v>1.0165</v>
      </c>
      <c r="I85" s="128">
        <v>0.734</v>
      </c>
      <c r="J85" s="128">
        <v>0.7015</v>
      </c>
      <c r="K85" s="128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0.8748</v>
      </c>
      <c r="E86" s="129" t="s">
        <v>72</v>
      </c>
      <c r="F86" s="129">
        <v>0.008</v>
      </c>
      <c r="G86" s="129">
        <v>1.1105</v>
      </c>
      <c r="H86" s="129">
        <v>0.8892</v>
      </c>
      <c r="I86" s="129">
        <v>0.6421</v>
      </c>
      <c r="J86" s="129">
        <v>0.6137</v>
      </c>
      <c r="K86" s="129">
        <v>0.1116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108.95</v>
      </c>
      <c r="E87" s="128">
        <v>124.5407</v>
      </c>
      <c r="F87" s="128" t="s">
        <v>72</v>
      </c>
      <c r="G87" s="128">
        <v>138.3011</v>
      </c>
      <c r="H87" s="128">
        <v>110.7441</v>
      </c>
      <c r="I87" s="128">
        <v>79.9692</v>
      </c>
      <c r="J87" s="128">
        <v>76.4284</v>
      </c>
      <c r="K87" s="128">
        <v>13.904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0.7878</v>
      </c>
      <c r="E88" s="129">
        <v>0.9005</v>
      </c>
      <c r="F88" s="129">
        <v>0.0072</v>
      </c>
      <c r="G88" s="129" t="s">
        <v>72</v>
      </c>
      <c r="H88" s="129">
        <v>0.8007</v>
      </c>
      <c r="I88" s="129">
        <v>0.5782</v>
      </c>
      <c r="J88" s="129">
        <v>0.5526</v>
      </c>
      <c r="K88" s="129">
        <v>0.1005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0.9838</v>
      </c>
      <c r="E89" s="128">
        <v>1.1246</v>
      </c>
      <c r="F89" s="128">
        <v>0.009</v>
      </c>
      <c r="G89" s="128">
        <v>1.2488</v>
      </c>
      <c r="H89" s="128" t="s">
        <v>72</v>
      </c>
      <c r="I89" s="128">
        <v>0.7221</v>
      </c>
      <c r="J89" s="128">
        <v>0.6901</v>
      </c>
      <c r="K89" s="128">
        <v>0.1256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1.3624</v>
      </c>
      <c r="E90" s="129">
        <v>1.5574</v>
      </c>
      <c r="F90" s="129">
        <v>0.0125</v>
      </c>
      <c r="G90" s="129">
        <v>1.7294</v>
      </c>
      <c r="H90" s="129">
        <v>1.3848</v>
      </c>
      <c r="I90" s="129" t="s">
        <v>72</v>
      </c>
      <c r="J90" s="129">
        <v>0.9557</v>
      </c>
      <c r="K90" s="129">
        <v>0.1739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1.4255</v>
      </c>
      <c r="E91" s="128">
        <v>1.6295</v>
      </c>
      <c r="F91" s="128">
        <v>0.0131</v>
      </c>
      <c r="G91" s="128">
        <v>1.8096</v>
      </c>
      <c r="H91" s="128">
        <v>1.449</v>
      </c>
      <c r="I91" s="128">
        <v>1.0463</v>
      </c>
      <c r="J91" s="128" t="s">
        <v>72</v>
      </c>
      <c r="K91" s="128">
        <v>0.1819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7.8359</v>
      </c>
      <c r="E92" s="129">
        <v>8.9572</v>
      </c>
      <c r="F92" s="129">
        <v>0.0719</v>
      </c>
      <c r="G92" s="129">
        <v>9.9469</v>
      </c>
      <c r="H92" s="129">
        <v>7.9649</v>
      </c>
      <c r="I92" s="129">
        <v>5.7515</v>
      </c>
      <c r="J92" s="129">
        <v>5.4969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9" t="s">
        <v>54</v>
      </c>
      <c r="C114" s="159"/>
      <c r="D114" s="159"/>
      <c r="E114" s="159"/>
      <c r="F114" s="159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5" t="s">
        <v>55</v>
      </c>
      <c r="C115" s="145"/>
      <c r="D115" s="145"/>
      <c r="E115" s="145"/>
      <c r="F115" s="145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5" t="s">
        <v>56</v>
      </c>
      <c r="C116" s="145"/>
      <c r="D116" s="145"/>
      <c r="E116" s="145"/>
      <c r="F116" s="145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5" t="s">
        <v>57</v>
      </c>
      <c r="C117" s="145"/>
      <c r="D117" s="145"/>
      <c r="E117" s="145"/>
      <c r="F117" s="145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5" t="s">
        <v>58</v>
      </c>
      <c r="C118" s="145"/>
      <c r="D118" s="145"/>
      <c r="E118" s="145"/>
      <c r="F118" s="145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5" t="s">
        <v>59</v>
      </c>
      <c r="C119" s="145"/>
      <c r="D119" s="145"/>
      <c r="E119" s="145"/>
      <c r="F119" s="145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5" t="s">
        <v>60</v>
      </c>
      <c r="C120" s="145"/>
      <c r="D120" s="145"/>
      <c r="E120" s="145"/>
      <c r="F120" s="145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1" t="s">
        <v>61</v>
      </c>
      <c r="C121" s="161"/>
      <c r="D121" s="161"/>
      <c r="E121" s="161"/>
      <c r="F121" s="16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2"/>
      <c r="D123" s="154"/>
      <c r="E123" s="154"/>
      <c r="F123" s="153"/>
      <c r="G123" s="120"/>
      <c r="H123" s="120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20"/>
      <c r="H124" s="120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20"/>
      <c r="H125" s="120"/>
    </row>
    <row r="126" spans="2:8" ht="15" customHeight="1">
      <c r="B126" s="146" t="s">
        <v>69</v>
      </c>
      <c r="C126" s="148" t="s">
        <v>70</v>
      </c>
      <c r="D126" s="149"/>
      <c r="E126" s="148" t="s">
        <v>71</v>
      </c>
      <c r="F126" s="149"/>
      <c r="G126" s="120"/>
      <c r="H126" s="120"/>
    </row>
    <row r="127" spans="2:8" ht="15" customHeight="1">
      <c r="B127" s="147"/>
      <c r="C127" s="150"/>
      <c r="D127" s="151"/>
      <c r="E127" s="150"/>
      <c r="F127" s="151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2019-01-02T09:58:06Z</dcterms:modified>
  <cp:category/>
  <cp:version/>
  <cp:contentType/>
  <cp:contentStatus/>
</cp:coreProperties>
</file>