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<sst xmlns="http://schemas.openxmlformats.org/spreadsheetml/2006/main" count="180" uniqueCount="107">
  <si>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</si>
  <si>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</si>
  <si>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</si>
  <si>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</si>
  <si>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</si>
  <si>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</si>
  <si>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</si>
  <si>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</si>
  <si>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</si>
  <si>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</si>
  <si>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</si>
  <si>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</si>
  <si>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</si>
  <si>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</si>
  <si>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</si>
  <si>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</si>
  <si>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</si>
  <si>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</si>
  <si>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</si>
  <si>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</si>
  <si>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</si>
  <si>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</si>
  <si>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</si>
  <si>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</si>
  <si>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</si>
  <si>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</si>
  <si>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</si>
  <si>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</si>
  <si>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</si>
  <si>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</si>
  <si>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</si>
  <si>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</si>
  <si>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</si>
  <si>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</si>
  <si>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</si>
  <si>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</si>
  <si>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</si>
  <si>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</si>
  <si>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</si>
  <si>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</si>
  <si>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</si>
  <si>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</si>
  <si>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</si>
  <si>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</si>
  <si>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</si>
  <si>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</si>
  <si>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</si>
  <si>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</si>
  <si>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</si>
  <si>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</si>
  <si>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</si>
  <si>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</si>
  <si>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</si>
  <si>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</si>
  <si>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</si>
  <si>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</si>
  <si>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</si>
  <si>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</si>
  <si>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</si>
  <si>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</si>
  <si>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</si>
  <si>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</si>
  <si>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</si>
  <si>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</si>
  <si>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</si>
  <si>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</si>
  <si>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</si>
  <si>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</si>
  <si>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</si>
  <si>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</si>
  <si>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</si>
  <si>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</si>
  <si>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</si>
  <si>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</si>
  <si>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</si>
  <si>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</si>
  <si>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</si>
  <si>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 Вересень'20 (€/МT)</t>
  </si>
  <si>
    <t>Euronext -Листопад'20 (€/МT)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</si>
  <si>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</si>
  <si>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</si>
  <si>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</si>
  <si>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</si>
  <si>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</si>
  <si>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</si>
  <si>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</si>
  <si>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</si>
  <si>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</si>
  <si>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</si>
  <si>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</si>
  <si>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</si>
  <si>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</si>
  <si>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</si>
  <si>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</si>
  <si>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</si>
  <si>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</si>
  <si>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</si>
  <si>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</si>
  <si>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</si>
  <si>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</si>
  <si>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</si>
  <si>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</si>
  <si>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</si>
  <si>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</si>
  <si>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>Euronext -Січень'21 (€/МT)</t>
  </si>
  <si>
    <t xml:space="preserve">             31 серпня 2020 року</t>
  </si>
  <si>
    <t>CME -Січень'21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</si>
</sst>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9">
      <selection activeCell="F70" sqref="F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47" t="s">
        <v>105</v>
      </c>
      <c r="D4" s="148"/>
      <c r="E4" s="148"/>
      <c r="F4" s="14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82</v>
      </c>
      <c r="C7" s="130">
        <v>0.024</v>
      </c>
      <c r="D7" s="13">
        <v>3.486</v>
      </c>
      <c r="E7" s="130">
        <f aca="true" t="shared" si="0" ref="E7:F9">C7*39.3683</f>
        <v>0.9448392</v>
      </c>
      <c r="F7" s="12">
        <f t="shared" si="0"/>
        <v>137.2378938</v>
      </c>
    </row>
    <row r="8" spans="2:6" s="5" customFormat="1" ht="15">
      <c r="B8" s="23" t="s">
        <v>92</v>
      </c>
      <c r="C8" s="110">
        <v>0.014</v>
      </c>
      <c r="D8" s="13">
        <v>3.582</v>
      </c>
      <c r="E8" s="110">
        <f t="shared" si="0"/>
        <v>0.5511562</v>
      </c>
      <c r="F8" s="12">
        <f t="shared" si="0"/>
        <v>141.01725059999998</v>
      </c>
    </row>
    <row r="9" spans="2:17" s="5" customFormat="1" ht="15">
      <c r="B9" s="23" t="s">
        <v>100</v>
      </c>
      <c r="C9" s="110">
        <v>0.016</v>
      </c>
      <c r="D9" s="13">
        <v>3.676</v>
      </c>
      <c r="E9" s="110">
        <f t="shared" si="0"/>
        <v>0.6298928</v>
      </c>
      <c r="F9" s="12">
        <f t="shared" si="0"/>
        <v>144.7178708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59" t="s">
        <v>87</v>
      </c>
      <c r="D11" s="160"/>
      <c r="E11" s="159" t="s">
        <v>6</v>
      </c>
      <c r="F11" s="16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88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89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97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78</v>
      </c>
      <c r="C17" s="123">
        <v>0.6</v>
      </c>
      <c r="D17" s="68">
        <v>176</v>
      </c>
      <c r="E17" s="123">
        <f aca="true" t="shared" si="1" ref="E17:F19">C17/$D$86</f>
        <v>0.7188211333413203</v>
      </c>
      <c r="F17" s="68">
        <f t="shared" si="1"/>
        <v>210.85419911345394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104</v>
      </c>
      <c r="C18" s="123">
        <v>0.15</v>
      </c>
      <c r="D18" s="12">
        <v>162.75</v>
      </c>
      <c r="E18" s="123">
        <f t="shared" si="1"/>
        <v>0.17970528333533006</v>
      </c>
      <c r="F18" s="68">
        <f t="shared" si="1"/>
        <v>194.9802324188331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96</v>
      </c>
      <c r="C19" s="123">
        <v>0.72</v>
      </c>
      <c r="D19" s="12">
        <v>166.5</v>
      </c>
      <c r="E19" s="123">
        <f t="shared" si="1"/>
        <v>0.8625853600095843</v>
      </c>
      <c r="F19" s="68">
        <f t="shared" si="1"/>
        <v>199.47286450221637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9" t="s">
        <v>5</v>
      </c>
      <c r="D21" s="160"/>
      <c r="E21" s="146" t="s">
        <v>6</v>
      </c>
      <c r="F21" s="14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82</v>
      </c>
      <c r="C22" s="130">
        <v>0.05</v>
      </c>
      <c r="D22" s="13">
        <v>5.44</v>
      </c>
      <c r="E22" s="130">
        <f aca="true" t="shared" si="2" ref="E22:F24">C22*36.7437</f>
        <v>1.8371849999999998</v>
      </c>
      <c r="F22" s="12">
        <f t="shared" si="2"/>
        <v>199.885728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92</v>
      </c>
      <c r="C23" s="130">
        <v>0.034</v>
      </c>
      <c r="D23" s="13">
        <v>5.51</v>
      </c>
      <c r="E23" s="130">
        <f t="shared" si="2"/>
        <v>1.2492858</v>
      </c>
      <c r="F23" s="12">
        <f t="shared" si="2"/>
        <v>202.45778699999997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100</v>
      </c>
      <c r="C24" s="130">
        <v>0.04</v>
      </c>
      <c r="D24" s="72">
        <v>5.602</v>
      </c>
      <c r="E24" s="130">
        <f t="shared" si="2"/>
        <v>1.4697479999999998</v>
      </c>
      <c r="F24" s="12">
        <f t="shared" si="2"/>
        <v>205.8382074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6" t="s">
        <v>9</v>
      </c>
      <c r="D26" s="146"/>
      <c r="E26" s="159" t="s">
        <v>10</v>
      </c>
      <c r="F26" s="160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77</v>
      </c>
      <c r="C27" s="130">
        <v>0.53</v>
      </c>
      <c r="D27" s="68">
        <v>189</v>
      </c>
      <c r="E27" s="140">
        <f aca="true" t="shared" si="3" ref="E27:F29">C27/$D$86</f>
        <v>0.6349586677848329</v>
      </c>
      <c r="F27" s="68">
        <f t="shared" si="3"/>
        <v>226.42865700251588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81</v>
      </c>
      <c r="C28" s="110">
        <v>0.54</v>
      </c>
      <c r="D28" s="12">
        <v>185.5</v>
      </c>
      <c r="E28" s="141">
        <f t="shared" si="3"/>
        <v>0.6469390200071883</v>
      </c>
      <c r="F28" s="68">
        <f t="shared" si="3"/>
        <v>222.2355337246915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91</v>
      </c>
      <c r="C29" s="110">
        <v>0.27</v>
      </c>
      <c r="D29" s="12">
        <v>187</v>
      </c>
      <c r="E29" s="141">
        <f t="shared" si="3"/>
        <v>0.32346951000359414</v>
      </c>
      <c r="F29" s="68">
        <f t="shared" si="3"/>
        <v>224.0325865580448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6" t="s">
        <v>12</v>
      </c>
      <c r="D31" s="146"/>
      <c r="E31" s="146" t="s">
        <v>10</v>
      </c>
      <c r="F31" s="1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25">
        <v>0.07</v>
      </c>
      <c r="D32" s="12">
        <v>382.5</v>
      </c>
      <c r="E32" s="125">
        <f aca="true" t="shared" si="4" ref="E32:F34">C32/$D$86</f>
        <v>0.08386246555648737</v>
      </c>
      <c r="F32" s="68">
        <f t="shared" si="4"/>
        <v>458.2484725050916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23">
        <v>0.06</v>
      </c>
      <c r="D33" s="12">
        <v>385.25</v>
      </c>
      <c r="E33" s="123">
        <f t="shared" si="4"/>
        <v>0.07188211333413203</v>
      </c>
      <c r="F33" s="68">
        <f t="shared" si="4"/>
        <v>461.54306936623937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96</v>
      </c>
      <c r="C34" s="123">
        <v>0.26</v>
      </c>
      <c r="D34" s="12">
        <v>384.5</v>
      </c>
      <c r="E34" s="123">
        <f t="shared" si="4"/>
        <v>0.31148915778123876</v>
      </c>
      <c r="F34" s="68">
        <f t="shared" si="4"/>
        <v>460.6445429495627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4" t="s">
        <v>5</v>
      </c>
      <c r="D36" s="145"/>
      <c r="E36" s="144" t="s">
        <v>6</v>
      </c>
      <c r="F36" s="14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82</v>
      </c>
      <c r="C37" s="130">
        <v>0.066</v>
      </c>
      <c r="D37" s="72" t="s">
        <v>72</v>
      </c>
      <c r="E37" s="130">
        <f aca="true" t="shared" si="5" ref="E37:F39">C37*58.0164</f>
        <v>3.8290824</v>
      </c>
      <c r="F37" s="68" t="s">
        <v>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92</v>
      </c>
      <c r="C38" s="130">
        <v>0.066</v>
      </c>
      <c r="D38" s="72">
        <v>2.752</v>
      </c>
      <c r="E38" s="130">
        <f t="shared" si="5"/>
        <v>3.8290824</v>
      </c>
      <c r="F38" s="68">
        <f t="shared" si="5"/>
        <v>159.6611328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100</v>
      </c>
      <c r="C39" s="130">
        <v>0.042</v>
      </c>
      <c r="D39" s="72">
        <v>2.71</v>
      </c>
      <c r="E39" s="130">
        <f t="shared" si="5"/>
        <v>2.4366888</v>
      </c>
      <c r="F39" s="68">
        <f t="shared" si="5"/>
        <v>157.22444399999998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4" t="s">
        <v>5</v>
      </c>
      <c r="D41" s="145"/>
      <c r="E41" s="144" t="s">
        <v>6</v>
      </c>
      <c r="F41" s="1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82</v>
      </c>
      <c r="C42" s="130">
        <v>0.006</v>
      </c>
      <c r="D42" s="72">
        <v>9.506</v>
      </c>
      <c r="E42" s="130">
        <f>C42*36.7437</f>
        <v>0.2204622</v>
      </c>
      <c r="F42" s="68">
        <f aca="true" t="shared" si="6" ref="E42:F44">D42*36.7437</f>
        <v>349.2856122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101</v>
      </c>
      <c r="C43" s="130">
        <v>0.03</v>
      </c>
      <c r="D43" s="72">
        <v>9.52</v>
      </c>
      <c r="E43" s="130">
        <f t="shared" si="6"/>
        <v>1.1023109999999998</v>
      </c>
      <c r="F43" s="68">
        <f t="shared" si="6"/>
        <v>349.80002399999995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106</v>
      </c>
      <c r="C44" s="130">
        <v>0.034</v>
      </c>
      <c r="D44" s="72">
        <v>9.584</v>
      </c>
      <c r="E44" s="130">
        <f t="shared" si="6"/>
        <v>1.2492858</v>
      </c>
      <c r="F44" s="68">
        <f t="shared" si="6"/>
        <v>352.15162079999993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6" t="s">
        <v>73</v>
      </c>
      <c r="D46" s="146"/>
      <c r="E46" s="159" t="s">
        <v>6</v>
      </c>
      <c r="F46" s="160"/>
      <c r="G46" s="22"/>
      <c r="H46" s="22"/>
      <c r="I46" s="22"/>
      <c r="K46" s="22"/>
      <c r="L46" s="22"/>
      <c r="M46" s="22"/>
    </row>
    <row r="47" spans="2:13" s="5" customFormat="1" ht="15">
      <c r="B47" s="23" t="s">
        <v>79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90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99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5"/>
    </row>
    <row r="52" spans="2:19" s="21" customFormat="1" ht="15">
      <c r="B52" s="23" t="s">
        <v>83</v>
      </c>
      <c r="C52" s="142">
        <v>3</v>
      </c>
      <c r="D52" s="73">
        <v>304.9</v>
      </c>
      <c r="E52" s="130">
        <f>C52*1.1023</f>
        <v>3.3069</v>
      </c>
      <c r="F52" s="73">
        <f aca="true" t="shared" si="7" ref="E52:F54">D52*1.1023</f>
        <v>336.09127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82</v>
      </c>
      <c r="C53" s="142">
        <v>2.8</v>
      </c>
      <c r="D53" s="73">
        <v>306.7</v>
      </c>
      <c r="E53" s="130">
        <f t="shared" si="7"/>
        <v>3.08644</v>
      </c>
      <c r="F53" s="73">
        <f t="shared" si="7"/>
        <v>338.07541000000003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102</v>
      </c>
      <c r="C54" s="142">
        <v>2.8</v>
      </c>
      <c r="D54" s="73">
        <v>312.3</v>
      </c>
      <c r="E54" s="130">
        <f>C54*1.1023</f>
        <v>3.08644</v>
      </c>
      <c r="F54" s="73">
        <f t="shared" si="7"/>
        <v>344.24829000000005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4" t="s">
        <v>18</v>
      </c>
      <c r="D56" s="145"/>
      <c r="E56" s="144" t="s">
        <v>19</v>
      </c>
      <c r="F56" s="14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82</v>
      </c>
      <c r="C57" s="110">
        <v>0.43</v>
      </c>
      <c r="D57" s="68">
        <v>32.97</v>
      </c>
      <c r="E57" s="123">
        <f aca="true" t="shared" si="8" ref="E57:F59">C57/454*1000</f>
        <v>0.947136563876652</v>
      </c>
      <c r="F57" s="68">
        <f t="shared" si="8"/>
        <v>72.62114537444933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102</v>
      </c>
      <c r="C58" s="110">
        <v>0.37</v>
      </c>
      <c r="D58" s="68">
        <v>32.93</v>
      </c>
      <c r="E58" s="123">
        <f t="shared" si="8"/>
        <v>0.8149779735682819</v>
      </c>
      <c r="F58" s="68">
        <f t="shared" si="8"/>
        <v>72.5330396475771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92</v>
      </c>
      <c r="C59" s="110">
        <v>0.38</v>
      </c>
      <c r="D59" s="68">
        <v>32.88</v>
      </c>
      <c r="E59" s="123">
        <f t="shared" si="8"/>
        <v>0.8370044052863436</v>
      </c>
      <c r="F59" s="68">
        <f t="shared" si="8"/>
        <v>72.4229074889868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4" t="s">
        <v>21</v>
      </c>
      <c r="D61" s="145"/>
      <c r="E61" s="144" t="s">
        <v>6</v>
      </c>
      <c r="F61" s="14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82</v>
      </c>
      <c r="C62" s="130">
        <v>0.17</v>
      </c>
      <c r="D62" s="72">
        <v>12.6</v>
      </c>
      <c r="E62" s="130">
        <f aca="true" t="shared" si="9" ref="E62:F64">C62*22.026</f>
        <v>3.7444200000000003</v>
      </c>
      <c r="F62" s="68">
        <f t="shared" si="9"/>
        <v>277.5276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93</v>
      </c>
      <c r="C63" s="130">
        <v>0.085</v>
      </c>
      <c r="D63" s="72">
        <v>12.35</v>
      </c>
      <c r="E63" s="130">
        <f t="shared" si="9"/>
        <v>1.8722100000000002</v>
      </c>
      <c r="F63" s="68">
        <f t="shared" si="9"/>
        <v>272.0211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103</v>
      </c>
      <c r="C64" s="130">
        <v>0.07</v>
      </c>
      <c r="D64" s="72">
        <v>12.515</v>
      </c>
      <c r="E64" s="130">
        <f t="shared" si="9"/>
        <v>1.5418200000000002</v>
      </c>
      <c r="F64" s="68">
        <f t="shared" si="9"/>
        <v>275.65539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4" t="s">
        <v>76</v>
      </c>
      <c r="D66" s="145"/>
      <c r="E66" s="144" t="s">
        <v>23</v>
      </c>
      <c r="F66" s="14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86</v>
      </c>
      <c r="C67" s="130">
        <v>0.09</v>
      </c>
      <c r="D67" s="72">
        <v>1.379</v>
      </c>
      <c r="E67" s="130">
        <f>C67/3.785</f>
        <v>0.023778071334214</v>
      </c>
      <c r="F67" s="68">
        <f>D67/3.785</f>
        <v>0.364332892998679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95</v>
      </c>
      <c r="C68" s="130">
        <v>0.041</v>
      </c>
      <c r="D68" s="72">
        <v>1.279</v>
      </c>
      <c r="E68" s="130">
        <f>C68/3.785</f>
        <v>0.01083223249669749</v>
      </c>
      <c r="F68" s="68">
        <f>D68/3.785</f>
        <v>0.3379128137384412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80</v>
      </c>
      <c r="C69" s="130">
        <v>0.041</v>
      </c>
      <c r="D69" s="72" t="s">
        <v>72</v>
      </c>
      <c r="E69" s="130">
        <f>C69/3.785</f>
        <v>0.01083223249669749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4" t="s">
        <v>25</v>
      </c>
      <c r="D71" s="145"/>
      <c r="E71" s="144" t="s">
        <v>26</v>
      </c>
      <c r="F71" s="14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94</v>
      </c>
      <c r="C72" s="164">
        <v>0</v>
      </c>
      <c r="D72" s="118" t="s">
        <v>72</v>
      </c>
      <c r="E72" s="164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95</v>
      </c>
      <c r="C73" s="139">
        <v>0.002</v>
      </c>
      <c r="D73" s="118">
        <v>1.0085</v>
      </c>
      <c r="E73" s="139">
        <f>C73/454*100</f>
        <v>0.00044052863436123345</v>
      </c>
      <c r="F73" s="74">
        <f>D73/454*1000</f>
        <v>2.2213656387665197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80</v>
      </c>
      <c r="C74" s="138">
        <v>0.00475</v>
      </c>
      <c r="D74" s="118">
        <v>1.06525</v>
      </c>
      <c r="E74" s="138">
        <f>C74/454*100</f>
        <v>0.0010462555066079295</v>
      </c>
      <c r="F74" s="74">
        <f>D74/454*1000</f>
        <v>2.3463656387665197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2" t="s">
        <v>25</v>
      </c>
      <c r="D76" s="162"/>
      <c r="E76" s="144" t="s">
        <v>28</v>
      </c>
      <c r="F76" s="14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80</v>
      </c>
      <c r="C77" s="136">
        <v>0.0006</v>
      </c>
      <c r="D77" s="119">
        <v>0.1268</v>
      </c>
      <c r="E77" s="136">
        <f>C77/454*1000000</f>
        <v>1.3215859030837005</v>
      </c>
      <c r="F77" s="68">
        <f>D77/454*1000000</f>
        <v>279.295154185022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85</v>
      </c>
      <c r="C78" s="136">
        <v>0.0006</v>
      </c>
      <c r="D78" s="119" t="s">
        <v>72</v>
      </c>
      <c r="E78" s="136">
        <f>C78/454*1000000</f>
        <v>1.3215859030837005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98</v>
      </c>
      <c r="C79" s="136">
        <v>0.0008</v>
      </c>
      <c r="D79" s="119" t="s">
        <v>72</v>
      </c>
      <c r="E79" s="136">
        <f>C79/454*1000000</f>
        <v>1.762114537444934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1.198</v>
      </c>
      <c r="F85" s="129">
        <v>0.0095</v>
      </c>
      <c r="G85" s="129">
        <v>1.3445</v>
      </c>
      <c r="H85" s="129">
        <v>1.1066</v>
      </c>
      <c r="I85" s="129">
        <v>0.7692</v>
      </c>
      <c r="J85" s="129">
        <v>0.7386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0.8347</v>
      </c>
      <c r="E86" s="129" t="s">
        <v>72</v>
      </c>
      <c r="F86" s="129">
        <v>0.0079</v>
      </c>
      <c r="G86" s="129">
        <v>1.1223</v>
      </c>
      <c r="H86" s="129">
        <v>0.9237</v>
      </c>
      <c r="I86" s="129">
        <v>0.642</v>
      </c>
      <c r="J86" s="129">
        <v>0.6165</v>
      </c>
      <c r="K86" s="129">
        <v>0.1077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105.73</v>
      </c>
      <c r="E87" s="129">
        <v>126.6645</v>
      </c>
      <c r="F87" s="129" t="s">
        <v>72</v>
      </c>
      <c r="G87" s="129">
        <v>142.154</v>
      </c>
      <c r="H87" s="129">
        <v>116.9968</v>
      </c>
      <c r="I87" s="129">
        <v>81.3245</v>
      </c>
      <c r="J87" s="129">
        <v>78.0922</v>
      </c>
      <c r="K87" s="129">
        <v>13.6426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0.7438</v>
      </c>
      <c r="E88" s="129">
        <v>0.891</v>
      </c>
      <c r="F88" s="129">
        <v>0.007</v>
      </c>
      <c r="G88" s="129" t="s">
        <v>72</v>
      </c>
      <c r="H88" s="129">
        <v>0.823</v>
      </c>
      <c r="I88" s="129">
        <v>0.5721</v>
      </c>
      <c r="J88" s="129">
        <v>0.5493</v>
      </c>
      <c r="K88" s="129">
        <v>0.096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0.9037</v>
      </c>
      <c r="E89" s="129">
        <v>1.0826</v>
      </c>
      <c r="F89" s="129">
        <v>0.0085</v>
      </c>
      <c r="G89" s="129">
        <v>1.215</v>
      </c>
      <c r="H89" s="129" t="s">
        <v>72</v>
      </c>
      <c r="I89" s="129">
        <v>0.6951</v>
      </c>
      <c r="J89" s="129">
        <v>0.6675</v>
      </c>
      <c r="K89" s="129">
        <v>0.1166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1.3001</v>
      </c>
      <c r="E90" s="129">
        <v>1.5575</v>
      </c>
      <c r="F90" s="129">
        <v>0.0123</v>
      </c>
      <c r="G90" s="129">
        <v>1.748</v>
      </c>
      <c r="H90" s="129">
        <v>1.4386</v>
      </c>
      <c r="I90" s="129" t="s">
        <v>72</v>
      </c>
      <c r="J90" s="129">
        <v>0.9603</v>
      </c>
      <c r="K90" s="129">
        <v>0.1678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1.3539</v>
      </c>
      <c r="E91" s="129">
        <v>1.622</v>
      </c>
      <c r="F91" s="129">
        <v>0.0128</v>
      </c>
      <c r="G91" s="129">
        <v>1.8203</v>
      </c>
      <c r="H91" s="129">
        <v>1.4982</v>
      </c>
      <c r="I91" s="129">
        <v>1.0414</v>
      </c>
      <c r="J91" s="129" t="s">
        <v>72</v>
      </c>
      <c r="K91" s="129">
        <v>0.1747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</v>
      </c>
      <c r="E92" s="129">
        <v>9.2845</v>
      </c>
      <c r="F92" s="129">
        <v>0.0733</v>
      </c>
      <c r="G92" s="129">
        <v>10.4199</v>
      </c>
      <c r="H92" s="129">
        <v>8.5759</v>
      </c>
      <c r="I92" s="129">
        <v>5.9611</v>
      </c>
      <c r="J92" s="129">
        <v>5.7242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0.8347245409015025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1" t="s">
        <v>54</v>
      </c>
      <c r="C114" s="161"/>
      <c r="D114" s="161"/>
      <c r="E114" s="161"/>
      <c r="F114" s="161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3" t="s">
        <v>55</v>
      </c>
      <c r="C115" s="143"/>
      <c r="D115" s="143"/>
      <c r="E115" s="143"/>
      <c r="F115" s="143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3" t="s">
        <v>56</v>
      </c>
      <c r="C116" s="143"/>
      <c r="D116" s="143"/>
      <c r="E116" s="143"/>
      <c r="F116" s="143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3" t="s">
        <v>57</v>
      </c>
      <c r="C117" s="143"/>
      <c r="D117" s="143"/>
      <c r="E117" s="143"/>
      <c r="F117" s="143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3" t="s">
        <v>58</v>
      </c>
      <c r="C118" s="143"/>
      <c r="D118" s="143"/>
      <c r="E118" s="143"/>
      <c r="F118" s="143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3" t="s">
        <v>59</v>
      </c>
      <c r="C119" s="143"/>
      <c r="D119" s="143"/>
      <c r="E119" s="143"/>
      <c r="F119" s="143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3" t="s">
        <v>60</v>
      </c>
      <c r="C120" s="143"/>
      <c r="D120" s="143"/>
      <c r="E120" s="143"/>
      <c r="F120" s="143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3" t="s">
        <v>61</v>
      </c>
      <c r="C121" s="163"/>
      <c r="D121" s="163"/>
      <c r="E121" s="163"/>
      <c r="F121" s="16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56"/>
      <c r="D123" s="158"/>
      <c r="E123" s="158"/>
      <c r="F123" s="157"/>
      <c r="G123" s="112"/>
      <c r="H123" s="112"/>
    </row>
    <row r="124" spans="2:8" ht="30.75" customHeight="1">
      <c r="B124" s="31" t="s">
        <v>63</v>
      </c>
      <c r="C124" s="156" t="s">
        <v>64</v>
      </c>
      <c r="D124" s="157"/>
      <c r="E124" s="156" t="s">
        <v>65</v>
      </c>
      <c r="F124" s="157"/>
      <c r="G124" s="112"/>
      <c r="H124" s="112"/>
    </row>
    <row r="125" spans="2:8" ht="30.75" customHeight="1">
      <c r="B125" s="31" t="s">
        <v>66</v>
      </c>
      <c r="C125" s="156" t="s">
        <v>67</v>
      </c>
      <c r="D125" s="157"/>
      <c r="E125" s="156" t="s">
        <v>68</v>
      </c>
      <c r="F125" s="157"/>
      <c r="G125" s="112"/>
      <c r="H125" s="112"/>
    </row>
    <row r="126" spans="2:8" ht="15" customHeight="1">
      <c r="B126" s="150" t="s">
        <v>69</v>
      </c>
      <c r="C126" s="152" t="s">
        <v>70</v>
      </c>
      <c r="D126" s="153"/>
      <c r="E126" s="152" t="s">
        <v>71</v>
      </c>
      <c r="F126" s="153"/>
      <c r="G126" s="112"/>
      <c r="H126" s="112"/>
    </row>
    <row r="127" spans="2:8" ht="15" customHeight="1">
      <c r="B127" s="151"/>
      <c r="C127" s="154"/>
      <c r="D127" s="155"/>
      <c r="E127" s="154"/>
      <c r="F127" s="155"/>
      <c r="G127" s="112"/>
      <c r="H127" s="112"/>
    </row>
  </sheetData>
  <sheetProtection/>
  <mergeCells count="43"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21:D21"/>
    <mergeCell ref="E26:F26"/>
    <mergeCell ref="E31:F31"/>
    <mergeCell ref="E46:F46"/>
    <mergeCell ref="C26:D26"/>
    <mergeCell ref="E21:F2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16:F116"/>
    <mergeCell ref="C51:D51"/>
    <mergeCell ref="C46:D46"/>
    <mergeCell ref="C36:D36"/>
    <mergeCell ref="C71:D71"/>
    <mergeCell ref="E66:F6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2020-09-01T09:51:55Z</dcterms:modified>
  <cp:category/>
  <cp:version/>
  <cp:contentType/>
  <cp:contentStatus/>
</cp:coreProperties>
</file>