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<sst xmlns="http://schemas.openxmlformats.org/spreadsheetml/2006/main" count="174" uniqueCount="105">
  <si>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</si>
  <si>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</si>
  <si>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</si>
  <si>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</si>
  <si>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</si>
  <si>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</si>
  <si>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</si>
  <si>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</si>
  <si>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</si>
  <si>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</si>
  <si>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</si>
  <si>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</si>
  <si>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</si>
  <si>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</si>
  <si>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</si>
  <si>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</si>
  <si>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</si>
  <si>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</si>
  <si>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</si>
  <si>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</si>
  <si>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</si>
  <si>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</si>
  <si>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</si>
  <si>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</si>
  <si>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</si>
  <si>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</si>
  <si>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</si>
  <si>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</si>
  <si>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</si>
  <si>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</si>
  <si>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</si>
  <si>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</si>
  <si>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</si>
  <si>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</si>
  <si>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</si>
  <si>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</si>
  <si>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</si>
  <si>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</si>
  <si>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</si>
  <si>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</si>
  <si>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</si>
  <si>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</si>
  <si>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</si>
  <si>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</si>
  <si>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</si>
  <si>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</si>
  <si>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</si>
  <si>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</si>
  <si>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</si>
  <si>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</si>
  <si>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</si>
  <si>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</si>
  <si>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</si>
  <si>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</si>
  <si>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</si>
  <si>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</si>
  <si>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</si>
  <si>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</si>
  <si>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</si>
  <si>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</si>
  <si>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</si>
  <si>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</si>
  <si>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</si>
  <si>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</si>
  <si>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</si>
  <si>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</si>
  <si>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</si>
  <si>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</si>
  <si>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</si>
  <si>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</si>
  <si>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</si>
  <si>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</si>
  <si>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</si>
  <si>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</si>
  <si>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</si>
  <si>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</si>
  <si>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</si>
  <si>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-Липень'20</t>
  </si>
  <si>
    <t>Euronext -Серпень '20 (€/МT)</t>
  </si>
  <si>
    <t>Euronext - Вересень'20 (€/МT)</t>
  </si>
  <si>
    <t>CME - Липень'20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</si>
  <si>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</si>
  <si>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</si>
  <si>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</si>
  <si>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</si>
  <si>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</si>
  <si>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</si>
  <si>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</si>
  <si>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</si>
  <si>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</si>
  <si>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</si>
  <si>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</si>
  <si>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</si>
  <si>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</si>
  <si>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</si>
  <si>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</si>
  <si>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</si>
  <si>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</si>
  <si>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</si>
  <si>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</si>
  <si>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</si>
  <si>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</si>
  <si>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</si>
  <si>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</si>
  <si>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 xml:space="preserve">               30 червня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</si>
</sst>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88" fontId="79" fillId="0" borderId="17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8">
      <selection activeCell="G13" sqref="G1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48" t="s">
        <v>104</v>
      </c>
      <c r="D4" s="149"/>
      <c r="E4" s="149"/>
      <c r="F4" s="15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80</v>
      </c>
      <c r="C7" s="130">
        <v>0.0122</v>
      </c>
      <c r="D7" s="13">
        <v>3.386</v>
      </c>
      <c r="E7" s="130">
        <f aca="true" t="shared" si="0" ref="E7:F9">C7*39.3683</f>
        <v>0.48029326</v>
      </c>
      <c r="F7" s="12">
        <f t="shared" si="0"/>
        <v>133.3010638</v>
      </c>
    </row>
    <row r="8" spans="2:6" s="5" customFormat="1" ht="15">
      <c r="B8" s="23" t="s">
        <v>87</v>
      </c>
      <c r="C8" s="130">
        <v>0.126</v>
      </c>
      <c r="D8" s="13">
        <v>3.404</v>
      </c>
      <c r="E8" s="130">
        <f t="shared" si="0"/>
        <v>4.9604058</v>
      </c>
      <c r="F8" s="12">
        <f t="shared" si="0"/>
        <v>134.0096932</v>
      </c>
    </row>
    <row r="9" spans="2:17" s="5" customFormat="1" ht="15">
      <c r="B9" s="23" t="s">
        <v>98</v>
      </c>
      <c r="C9" s="130">
        <v>0.156</v>
      </c>
      <c r="D9" s="13">
        <v>3.496</v>
      </c>
      <c r="E9" s="130">
        <f t="shared" si="0"/>
        <v>6.1414548</v>
      </c>
      <c r="F9" s="12">
        <f t="shared" si="0"/>
        <v>137.6315768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60" t="s">
        <v>93</v>
      </c>
      <c r="D11" s="161"/>
      <c r="E11" s="160" t="s">
        <v>6</v>
      </c>
      <c r="F11" s="16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94</v>
      </c>
      <c r="C12" s="122">
        <v>0</v>
      </c>
      <c r="D12" s="84" t="s">
        <v>72</v>
      </c>
      <c r="E12" s="125">
        <f>C12/$D$86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95</v>
      </c>
      <c r="C13" s="122">
        <v>0</v>
      </c>
      <c r="D13" s="84" t="s">
        <v>72</v>
      </c>
      <c r="E13" s="125">
        <f>C13/$D$86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103</v>
      </c>
      <c r="C14" s="141">
        <v>170</v>
      </c>
      <c r="D14" s="84">
        <v>21200</v>
      </c>
      <c r="E14" s="123">
        <f>C14/$D$86</f>
        <v>190.5615962336061</v>
      </c>
      <c r="F14" s="68">
        <f>D14/$D$87</f>
        <v>197.2093023255814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6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81</v>
      </c>
      <c r="C17" s="134">
        <v>0.9</v>
      </c>
      <c r="D17" s="68">
        <v>167.5</v>
      </c>
      <c r="E17" s="134">
        <f aca="true" t="shared" si="1" ref="E17:F19">C17/$D$86</f>
        <v>1.0088555094720324</v>
      </c>
      <c r="F17" s="68">
        <f t="shared" si="1"/>
        <v>187.759219818406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82</v>
      </c>
      <c r="C18" s="134">
        <v>1.09</v>
      </c>
      <c r="D18" s="12">
        <v>162.25</v>
      </c>
      <c r="E18" s="134">
        <f t="shared" si="1"/>
        <v>1.2218361170272392</v>
      </c>
      <c r="F18" s="68">
        <f t="shared" si="1"/>
        <v>181.8742293464858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102</v>
      </c>
      <c r="C19" s="134">
        <v>0.46</v>
      </c>
      <c r="D19" s="12">
        <v>164.25</v>
      </c>
      <c r="E19" s="134">
        <f t="shared" si="1"/>
        <v>0.5156372603968166</v>
      </c>
      <c r="F19" s="68">
        <f t="shared" si="1"/>
        <v>184.11613047864589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60" t="s">
        <v>5</v>
      </c>
      <c r="D21" s="161"/>
      <c r="E21" s="147" t="s">
        <v>6</v>
      </c>
      <c r="F21" s="14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80</v>
      </c>
      <c r="C22" s="130">
        <v>0.044</v>
      </c>
      <c r="D22" s="13">
        <v>4.906</v>
      </c>
      <c r="E22" s="130">
        <f aca="true" t="shared" si="2" ref="E22:F24">C22*36.7437</f>
        <v>1.6167227999999998</v>
      </c>
      <c r="F22" s="12">
        <f t="shared" si="2"/>
        <v>180.26459219999998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30">
        <v>0.052</v>
      </c>
      <c r="D23" s="13">
        <v>4.916</v>
      </c>
      <c r="E23" s="130">
        <f t="shared" si="2"/>
        <v>1.9106723999999997</v>
      </c>
      <c r="F23" s="12">
        <f t="shared" si="2"/>
        <v>180.6320292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98</v>
      </c>
      <c r="C24" s="130">
        <v>0.054</v>
      </c>
      <c r="D24" s="72">
        <v>4.996</v>
      </c>
      <c r="E24" s="130">
        <f t="shared" si="2"/>
        <v>1.9841597999999998</v>
      </c>
      <c r="F24" s="12">
        <f t="shared" si="2"/>
        <v>183.5715252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3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7" t="s">
        <v>9</v>
      </c>
      <c r="D26" s="147"/>
      <c r="E26" s="160" t="s">
        <v>10</v>
      </c>
      <c r="F26" s="161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30">
        <v>0.56</v>
      </c>
      <c r="D27" s="68">
        <v>180.25</v>
      </c>
      <c r="E27" s="140">
        <f aca="true" t="shared" si="3" ref="E27:F29">C27/$D$86</f>
        <v>0.6277323170048201</v>
      </c>
      <c r="F27" s="68">
        <f t="shared" si="3"/>
        <v>202.05133953592647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30">
        <v>0.41</v>
      </c>
      <c r="D28" s="12">
        <v>182.5</v>
      </c>
      <c r="E28" s="140">
        <f t="shared" si="3"/>
        <v>0.4595897320928147</v>
      </c>
      <c r="F28" s="68">
        <f t="shared" si="3"/>
        <v>204.57347830960654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97</v>
      </c>
      <c r="C29" s="130">
        <v>0.41</v>
      </c>
      <c r="D29" s="12">
        <v>185</v>
      </c>
      <c r="E29" s="140">
        <f t="shared" si="3"/>
        <v>0.4595897320928147</v>
      </c>
      <c r="F29" s="68">
        <f t="shared" si="3"/>
        <v>207.37585472480663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3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7" t="s">
        <v>12</v>
      </c>
      <c r="D31" s="147"/>
      <c r="E31" s="147" t="s">
        <v>10</v>
      </c>
      <c r="F31" s="14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34">
        <v>0.4</v>
      </c>
      <c r="D32" s="12">
        <v>377</v>
      </c>
      <c r="E32" s="134">
        <f aca="true" t="shared" si="4" ref="E32:F34">C32/$D$86</f>
        <v>0.44838022643201436</v>
      </c>
      <c r="F32" s="68">
        <f t="shared" si="4"/>
        <v>422.5983634121735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82</v>
      </c>
      <c r="C33" s="134">
        <v>0.26</v>
      </c>
      <c r="D33" s="12">
        <v>379</v>
      </c>
      <c r="E33" s="134">
        <f t="shared" si="4"/>
        <v>0.29144714718080933</v>
      </c>
      <c r="F33" s="68">
        <f t="shared" si="4"/>
        <v>424.8402645443336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90</v>
      </c>
      <c r="C34" s="134">
        <v>0.53</v>
      </c>
      <c r="D34" s="12">
        <v>381</v>
      </c>
      <c r="E34" s="134">
        <f t="shared" si="4"/>
        <v>0.594103800022419</v>
      </c>
      <c r="F34" s="68">
        <f t="shared" si="4"/>
        <v>427.0821656764937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5" t="s">
        <v>5</v>
      </c>
      <c r="D36" s="146"/>
      <c r="E36" s="145" t="s">
        <v>6</v>
      </c>
      <c r="F36" s="14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80</v>
      </c>
      <c r="C37" s="110">
        <v>0.032</v>
      </c>
      <c r="D37" s="72">
        <v>3.34</v>
      </c>
      <c r="E37" s="110">
        <f aca="true" t="shared" si="5" ref="E37:F39">C37*58.0164</f>
        <v>1.8565247999999999</v>
      </c>
      <c r="F37" s="68">
        <f t="shared" si="5"/>
        <v>193.77477599999997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10">
        <v>0.042</v>
      </c>
      <c r="D38" s="72">
        <v>2.902</v>
      </c>
      <c r="E38" s="110">
        <f t="shared" si="5"/>
        <v>2.4366888</v>
      </c>
      <c r="F38" s="68">
        <f t="shared" si="5"/>
        <v>168.3635928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98</v>
      </c>
      <c r="C39" s="110">
        <v>0.042</v>
      </c>
      <c r="D39" s="72">
        <v>2.852</v>
      </c>
      <c r="E39" s="110">
        <f t="shared" si="5"/>
        <v>2.4366888</v>
      </c>
      <c r="F39" s="68">
        <f t="shared" si="5"/>
        <v>165.46277279999998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5" t="s">
        <v>5</v>
      </c>
      <c r="D41" s="146"/>
      <c r="E41" s="145" t="s">
        <v>6</v>
      </c>
      <c r="F41" s="1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80</v>
      </c>
      <c r="C42" s="130">
        <v>0.176</v>
      </c>
      <c r="D42" s="72">
        <v>8.83</v>
      </c>
      <c r="E42" s="130">
        <f>C42*36.7437</f>
        <v>6.466891199999999</v>
      </c>
      <c r="F42" s="68">
        <f aca="true" t="shared" si="6" ref="E42:F44">D42*36.7437</f>
        <v>324.446871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30">
        <v>0.172</v>
      </c>
      <c r="D43" s="72">
        <v>8.78</v>
      </c>
      <c r="E43" s="130">
        <f t="shared" si="6"/>
        <v>6.3199163999999985</v>
      </c>
      <c r="F43" s="68">
        <f t="shared" si="6"/>
        <v>322.60968599999995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87</v>
      </c>
      <c r="C44" s="130">
        <v>0.186</v>
      </c>
      <c r="D44" s="72">
        <v>8.76</v>
      </c>
      <c r="E44" s="130">
        <f t="shared" si="6"/>
        <v>6.834328199999999</v>
      </c>
      <c r="F44" s="68">
        <f t="shared" si="6"/>
        <v>321.87481199999996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7" t="s">
        <v>73</v>
      </c>
      <c r="D46" s="147"/>
      <c r="E46" s="160" t="s">
        <v>6</v>
      </c>
      <c r="F46" s="161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84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5"/>
    </row>
    <row r="52" spans="2:19" s="21" customFormat="1" ht="15">
      <c r="B52" s="23" t="s">
        <v>80</v>
      </c>
      <c r="C52" s="142">
        <v>5.8</v>
      </c>
      <c r="D52" s="73">
        <v>286.5</v>
      </c>
      <c r="E52" s="130">
        <f>C52*1.1023</f>
        <v>6.39334</v>
      </c>
      <c r="F52" s="73">
        <f aca="true" t="shared" si="7" ref="E52:F54">D52*1.1023</f>
        <v>315.80895000000004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42">
        <v>5.5</v>
      </c>
      <c r="D53" s="73">
        <v>289</v>
      </c>
      <c r="E53" s="130">
        <f t="shared" si="7"/>
        <v>6.0626500000000005</v>
      </c>
      <c r="F53" s="73">
        <f t="shared" si="7"/>
        <v>318.5647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87</v>
      </c>
      <c r="C54" s="142">
        <v>6</v>
      </c>
      <c r="D54" s="73">
        <v>291.2</v>
      </c>
      <c r="E54" s="130">
        <f>C54*1.1023</f>
        <v>6.6138</v>
      </c>
      <c r="F54" s="73">
        <f t="shared" si="7"/>
        <v>320.98976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5" t="s">
        <v>18</v>
      </c>
      <c r="D56" s="146"/>
      <c r="E56" s="145" t="s">
        <v>19</v>
      </c>
      <c r="F56" s="14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80</v>
      </c>
      <c r="C57" s="130">
        <v>0.36</v>
      </c>
      <c r="D57" s="68">
        <v>27.91</v>
      </c>
      <c r="E57" s="134">
        <f aca="true" t="shared" si="8" ref="E57:F59">C57/454*1000</f>
        <v>0.7929515418502202</v>
      </c>
      <c r="F57" s="68">
        <f t="shared" si="8"/>
        <v>61.47577092511013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30">
        <v>0.36</v>
      </c>
      <c r="D58" s="68">
        <v>28.08</v>
      </c>
      <c r="E58" s="134">
        <f t="shared" si="8"/>
        <v>0.7929515418502202</v>
      </c>
      <c r="F58" s="68">
        <f t="shared" si="8"/>
        <v>61.85022026431718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87</v>
      </c>
      <c r="C59" s="130">
        <v>0.35</v>
      </c>
      <c r="D59" s="68">
        <v>28.22</v>
      </c>
      <c r="E59" s="134">
        <f t="shared" si="8"/>
        <v>0.7709251101321585</v>
      </c>
      <c r="F59" s="68">
        <f t="shared" si="8"/>
        <v>62.158590308370044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5" t="s">
        <v>21</v>
      </c>
      <c r="D61" s="146"/>
      <c r="E61" s="145" t="s">
        <v>6</v>
      </c>
      <c r="F61" s="14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80</v>
      </c>
      <c r="C62" s="130">
        <v>0.805</v>
      </c>
      <c r="D62" s="72">
        <v>19.885</v>
      </c>
      <c r="E62" s="130">
        <f aca="true" t="shared" si="9" ref="E62:F64">C62*22.026</f>
        <v>17.73093</v>
      </c>
      <c r="F62" s="68">
        <f t="shared" si="9"/>
        <v>437.98701000000005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10">
        <v>0.115</v>
      </c>
      <c r="D63" s="72">
        <v>12.225</v>
      </c>
      <c r="E63" s="110">
        <f t="shared" si="9"/>
        <v>2.5329900000000003</v>
      </c>
      <c r="F63" s="68">
        <f t="shared" si="9"/>
        <v>269.26785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99</v>
      </c>
      <c r="C64" s="110">
        <v>0.01</v>
      </c>
      <c r="D64" s="72">
        <v>12.025</v>
      </c>
      <c r="E64" s="110">
        <f t="shared" si="9"/>
        <v>0.22026</v>
      </c>
      <c r="F64" s="68">
        <f t="shared" si="9"/>
        <v>264.86265000000003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5" t="s">
        <v>76</v>
      </c>
      <c r="D66" s="146"/>
      <c r="E66" s="145" t="s">
        <v>23</v>
      </c>
      <c r="F66" s="14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77</v>
      </c>
      <c r="C67" s="133">
        <v>0</v>
      </c>
      <c r="D67" s="72" t="s">
        <v>72</v>
      </c>
      <c r="E67" s="133">
        <f aca="true" t="shared" si="10" ref="E67:F69">C67/3.785</f>
        <v>0</v>
      </c>
      <c r="F67" s="68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92</v>
      </c>
      <c r="C68" s="130">
        <v>0.05</v>
      </c>
      <c r="D68" s="72">
        <v>1.22</v>
      </c>
      <c r="E68" s="130">
        <f t="shared" si="10"/>
        <v>0.013210039630118891</v>
      </c>
      <c r="F68" s="68">
        <f t="shared" si="10"/>
        <v>0.32232496697490093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101</v>
      </c>
      <c r="C69" s="130">
        <v>0.06</v>
      </c>
      <c r="D69" s="72">
        <v>1.225</v>
      </c>
      <c r="E69" s="130">
        <f t="shared" si="10"/>
        <v>0.015852047556142668</v>
      </c>
      <c r="F69" s="68">
        <f>D69/3.785</f>
        <v>0.3236459709379128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5" t="s">
        <v>25</v>
      </c>
      <c r="D71" s="146"/>
      <c r="E71" s="145" t="s">
        <v>26</v>
      </c>
      <c r="F71" s="14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89</v>
      </c>
      <c r="C72" s="143">
        <v>0.1</v>
      </c>
      <c r="D72" s="118">
        <v>91.25</v>
      </c>
      <c r="E72" s="143">
        <f>C72/454*100</f>
        <v>0.022026431718061675</v>
      </c>
      <c r="F72" s="74">
        <f>D72/454*1000</f>
        <v>200.99118942731278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77</v>
      </c>
      <c r="C73" s="143">
        <v>0.225</v>
      </c>
      <c r="D73" s="118">
        <v>101</v>
      </c>
      <c r="E73" s="143">
        <f>C73/454*100</f>
        <v>0.04955947136563877</v>
      </c>
      <c r="F73" s="74">
        <f>D73/454*1000</f>
        <v>222.46696035242292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43">
        <v>0.25</v>
      </c>
      <c r="D74" s="118">
        <v>103.975</v>
      </c>
      <c r="E74" s="143">
        <f>C74/454*100</f>
        <v>0.05506607929515419</v>
      </c>
      <c r="F74" s="74">
        <f>D74/454*1000</f>
        <v>229.01982378854623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3" t="s">
        <v>25</v>
      </c>
      <c r="D76" s="163"/>
      <c r="E76" s="145" t="s">
        <v>28</v>
      </c>
      <c r="F76" s="14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77</v>
      </c>
      <c r="C77" s="136">
        <v>0.0013</v>
      </c>
      <c r="D77" s="119" t="s">
        <v>72</v>
      </c>
      <c r="E77" s="136">
        <f>C77/454*1000000</f>
        <v>2.8634361233480172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85</v>
      </c>
      <c r="C78" s="136">
        <v>0.0019</v>
      </c>
      <c r="D78" s="119">
        <v>0.1194</v>
      </c>
      <c r="E78" s="136">
        <f>C78/454*1000000</f>
        <v>4.185022026431718</v>
      </c>
      <c r="F78" s="68">
        <f>D78/454*1000000</f>
        <v>262.9955947136564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91</v>
      </c>
      <c r="C79" s="136">
        <v>0.0016</v>
      </c>
      <c r="D79" s="119" t="s">
        <v>72</v>
      </c>
      <c r="E79" s="136">
        <f>C79/454*1000000</f>
        <v>3.524229074889868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1.121</v>
      </c>
      <c r="F85" s="129">
        <v>0.0093</v>
      </c>
      <c r="G85" s="129">
        <v>1.2416</v>
      </c>
      <c r="H85" s="129">
        <v>1.0546</v>
      </c>
      <c r="I85" s="129">
        <v>0.737</v>
      </c>
      <c r="J85" s="129">
        <v>0.6903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0.8921</v>
      </c>
      <c r="E86" s="129" t="s">
        <v>72</v>
      </c>
      <c r="F86" s="129">
        <v>0.0083</v>
      </c>
      <c r="G86" s="129">
        <v>1.1076</v>
      </c>
      <c r="H86" s="129">
        <v>0.9408</v>
      </c>
      <c r="I86" s="129">
        <v>0.6575</v>
      </c>
      <c r="J86" s="129">
        <v>0.6158</v>
      </c>
      <c r="K86" s="129">
        <v>0.1151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107.5</v>
      </c>
      <c r="E87" s="129">
        <v>120.5075</v>
      </c>
      <c r="F87" s="129" t="s">
        <v>72</v>
      </c>
      <c r="G87" s="129">
        <v>133.472</v>
      </c>
      <c r="H87" s="129">
        <v>113.3727</v>
      </c>
      <c r="I87" s="129">
        <v>79.2305</v>
      </c>
      <c r="J87" s="129">
        <v>74.2073</v>
      </c>
      <c r="K87" s="129">
        <v>13.8701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0.8054</v>
      </c>
      <c r="E88" s="129">
        <v>0.9029</v>
      </c>
      <c r="F88" s="129">
        <v>0.0075</v>
      </c>
      <c r="G88" s="129" t="s">
        <v>72</v>
      </c>
      <c r="H88" s="129">
        <v>0.8494</v>
      </c>
      <c r="I88" s="129">
        <v>0.5936</v>
      </c>
      <c r="J88" s="129">
        <v>0.556</v>
      </c>
      <c r="K88" s="129">
        <v>0.1039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0.9482</v>
      </c>
      <c r="E89" s="129">
        <v>1.0629</v>
      </c>
      <c r="F89" s="129">
        <v>0.0088</v>
      </c>
      <c r="G89" s="129">
        <v>1.1773</v>
      </c>
      <c r="H89" s="129" t="s">
        <v>72</v>
      </c>
      <c r="I89" s="129">
        <v>0.6989</v>
      </c>
      <c r="J89" s="129">
        <v>0.6545</v>
      </c>
      <c r="K89" s="129">
        <v>0.1223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1.3568</v>
      </c>
      <c r="E90" s="129">
        <v>1.521</v>
      </c>
      <c r="F90" s="129">
        <v>0.0126</v>
      </c>
      <c r="G90" s="129">
        <v>1.6846</v>
      </c>
      <c r="H90" s="129">
        <v>1.4309</v>
      </c>
      <c r="I90" s="129" t="s">
        <v>72</v>
      </c>
      <c r="J90" s="129">
        <v>0.9366</v>
      </c>
      <c r="K90" s="129">
        <v>0.1751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1.4486</v>
      </c>
      <c r="E91" s="129">
        <v>1.6239</v>
      </c>
      <c r="F91" s="129">
        <v>0.0135</v>
      </c>
      <c r="G91" s="129">
        <v>1.7986</v>
      </c>
      <c r="H91" s="129">
        <v>1.5278</v>
      </c>
      <c r="I91" s="129">
        <v>1.0677</v>
      </c>
      <c r="J91" s="129" t="s">
        <v>72</v>
      </c>
      <c r="K91" s="129">
        <v>0.1869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7.7505</v>
      </c>
      <c r="E92" s="129">
        <v>8.6883</v>
      </c>
      <c r="F92" s="129">
        <v>0.0721</v>
      </c>
      <c r="G92" s="129">
        <v>9.623</v>
      </c>
      <c r="H92" s="129">
        <v>8.1739</v>
      </c>
      <c r="I92" s="129">
        <v>5.7123</v>
      </c>
      <c r="J92" s="129">
        <v>5.3502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0.8920606601248885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2" t="s">
        <v>54</v>
      </c>
      <c r="C114" s="162"/>
      <c r="D114" s="162"/>
      <c r="E114" s="162"/>
      <c r="F114" s="162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4" t="s">
        <v>55</v>
      </c>
      <c r="C115" s="144"/>
      <c r="D115" s="144"/>
      <c r="E115" s="144"/>
      <c r="F115" s="14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4" t="s">
        <v>56</v>
      </c>
      <c r="C116" s="144"/>
      <c r="D116" s="144"/>
      <c r="E116" s="144"/>
      <c r="F116" s="14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4" t="s">
        <v>57</v>
      </c>
      <c r="C117" s="144"/>
      <c r="D117" s="144"/>
      <c r="E117" s="144"/>
      <c r="F117" s="14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4" t="s">
        <v>58</v>
      </c>
      <c r="C118" s="144"/>
      <c r="D118" s="144"/>
      <c r="E118" s="144"/>
      <c r="F118" s="14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4" t="s">
        <v>59</v>
      </c>
      <c r="C119" s="144"/>
      <c r="D119" s="144"/>
      <c r="E119" s="144"/>
      <c r="F119" s="14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4" t="s">
        <v>60</v>
      </c>
      <c r="C120" s="144"/>
      <c r="D120" s="144"/>
      <c r="E120" s="144"/>
      <c r="F120" s="14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4" t="s">
        <v>61</v>
      </c>
      <c r="C121" s="164"/>
      <c r="D121" s="164"/>
      <c r="E121" s="164"/>
      <c r="F121" s="16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57"/>
      <c r="D123" s="159"/>
      <c r="E123" s="159"/>
      <c r="F123" s="158"/>
      <c r="G123" s="112"/>
      <c r="H123" s="112"/>
    </row>
    <row r="124" spans="2:8" ht="30.75" customHeight="1">
      <c r="B124" s="31" t="s">
        <v>63</v>
      </c>
      <c r="C124" s="157" t="s">
        <v>64</v>
      </c>
      <c r="D124" s="158"/>
      <c r="E124" s="157" t="s">
        <v>65</v>
      </c>
      <c r="F124" s="158"/>
      <c r="G124" s="112"/>
      <c r="H124" s="112"/>
    </row>
    <row r="125" spans="2:8" ht="30.75" customHeight="1">
      <c r="B125" s="31" t="s">
        <v>66</v>
      </c>
      <c r="C125" s="157" t="s">
        <v>67</v>
      </c>
      <c r="D125" s="158"/>
      <c r="E125" s="157" t="s">
        <v>68</v>
      </c>
      <c r="F125" s="158"/>
      <c r="G125" s="112"/>
      <c r="H125" s="112"/>
    </row>
    <row r="126" spans="2:8" ht="15" customHeight="1">
      <c r="B126" s="151" t="s">
        <v>69</v>
      </c>
      <c r="C126" s="153" t="s">
        <v>70</v>
      </c>
      <c r="D126" s="154"/>
      <c r="E126" s="153" t="s">
        <v>71</v>
      </c>
      <c r="F126" s="154"/>
      <c r="G126" s="112"/>
      <c r="H126" s="112"/>
    </row>
    <row r="127" spans="2:8" ht="15" customHeight="1">
      <c r="B127" s="152"/>
      <c r="C127" s="155"/>
      <c r="D127" s="156"/>
      <c r="E127" s="155"/>
      <c r="F127" s="156"/>
      <c r="G127" s="112"/>
      <c r="H127" s="112"/>
    </row>
  </sheetData>
  <sheetProtection/>
  <mergeCells count="43"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21:D21"/>
    <mergeCell ref="E26:F26"/>
    <mergeCell ref="E31:F31"/>
    <mergeCell ref="E46:F46"/>
    <mergeCell ref="C26:D26"/>
    <mergeCell ref="E21:F2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16:F116"/>
    <mergeCell ref="C51:D51"/>
    <mergeCell ref="C46:D46"/>
    <mergeCell ref="C36:D36"/>
    <mergeCell ref="C71:D71"/>
    <mergeCell ref="E66:F6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2020-07-01T10:39:29Z</dcterms:modified>
  <cp:category/>
  <cp:version/>
  <cp:contentType/>
  <cp:contentStatus/>
</cp:coreProperties>
</file>