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<sst xmlns="http://schemas.openxmlformats.org/spreadsheetml/2006/main" count="172" uniqueCount="100">
  <si>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</si>
  <si>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</si>
  <si>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</si>
  <si>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</si>
  <si>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</si>
  <si>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</si>
  <si>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</si>
  <si>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</si>
  <si>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</si>
  <si>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</si>
  <si>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</si>
  <si>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</si>
  <si>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</si>
  <si>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</si>
  <si>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</si>
  <si>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</si>
  <si>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</si>
  <si>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</si>
  <si>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</si>
  <si>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</si>
  <si>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</si>
  <si>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</si>
  <si>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</si>
  <si>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</si>
  <si>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</si>
  <si>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</si>
  <si>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</si>
  <si>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</si>
  <si>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</si>
  <si>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</si>
  <si>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</si>
  <si>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</si>
  <si>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</si>
  <si>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</si>
  <si>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</si>
  <si>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</si>
  <si>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</si>
  <si>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</si>
  <si>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</si>
  <si>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</si>
  <si>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</si>
  <si>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</si>
  <si>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</si>
  <si>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</si>
  <si>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</si>
  <si>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</si>
  <si>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</si>
  <si>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</si>
  <si>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</si>
  <si>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</si>
  <si>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</si>
  <si>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</si>
  <si>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</si>
  <si>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</si>
  <si>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</si>
  <si>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</si>
  <si>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</si>
  <si>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</si>
  <si>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</si>
  <si>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</si>
  <si>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</si>
  <si>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</si>
  <si>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</si>
  <si>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</si>
  <si>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</si>
  <si>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</si>
  <si>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</si>
  <si>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</si>
  <si>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</si>
  <si>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</si>
  <si>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</si>
  <si>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</si>
  <si>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</si>
  <si>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</si>
  <si>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</si>
  <si>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</si>
  <si>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</si>
  <si>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'19 (€/МT)</t>
  </si>
  <si>
    <t>Euronext -Березень '19 (€/МT)</t>
  </si>
  <si>
    <t>CME -Березень'19</t>
  </si>
  <si>
    <t>CME -Травень'19</t>
  </si>
  <si>
    <t>CME - Січень'19</t>
  </si>
  <si>
    <t>CME - Березень'19</t>
  </si>
  <si>
    <t>TOCOM - Березень '19 (¥/МT)</t>
  </si>
  <si>
    <t>CME - Січень '19</t>
  </si>
  <si>
    <t>TOCOM - Лютий '19 (¥/МT)</t>
  </si>
  <si>
    <t>Euronext - Травень '19 (€/МT)</t>
  </si>
  <si>
    <t>Ціна ($) за амер, галон</t>
  </si>
  <si>
    <t>TOCOM - Травень '19 (¥/МT)</t>
  </si>
  <si>
    <t>CME - Липень'19</t>
  </si>
  <si>
    <t>CME - Лютий'19</t>
  </si>
  <si>
    <t>Euronext -Травень '19 (€/МT)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</si>
  <si>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</si>
  <si>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</si>
  <si>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</si>
  <si>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</si>
  <si>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Квітень  '19 (¥/МT)</t>
  </si>
  <si>
    <t>TOCOM - Червень '19 (¥/МT)</t>
  </si>
  <si>
    <t>CME - Квітень'19</t>
  </si>
  <si>
    <t>30 січня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</si>
</sst>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192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2" fontId="75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2" t="s">
        <v>99</v>
      </c>
      <c r="D4" s="163"/>
      <c r="E4" s="163"/>
      <c r="F4" s="164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6" t="s">
        <v>5</v>
      </c>
      <c r="D6" s="157"/>
      <c r="E6" s="156" t="s">
        <v>6</v>
      </c>
      <c r="F6" s="157"/>
      <c r="G6"/>
      <c r="H6"/>
      <c r="I6"/>
    </row>
    <row r="7" spans="2:6" s="6" customFormat="1" ht="15">
      <c r="B7" s="24" t="s">
        <v>82</v>
      </c>
      <c r="C7" s="117">
        <v>0.04</v>
      </c>
      <c r="D7" s="14">
        <v>3.806</v>
      </c>
      <c r="E7" s="117">
        <f aca="true" t="shared" si="0" ref="E7:F9">C7*39.3683</f>
        <v>1.574732</v>
      </c>
      <c r="F7" s="13">
        <f t="shared" si="0"/>
        <v>149.8357498</v>
      </c>
    </row>
    <row r="8" spans="2:6" s="6" customFormat="1" ht="15">
      <c r="B8" s="24" t="s">
        <v>80</v>
      </c>
      <c r="C8" s="117">
        <v>0.036</v>
      </c>
      <c r="D8" s="14">
        <v>3.89</v>
      </c>
      <c r="E8" s="117">
        <f t="shared" si="0"/>
        <v>1.4172587999999997</v>
      </c>
      <c r="F8" s="13">
        <f t="shared" si="0"/>
        <v>153.142687</v>
      </c>
    </row>
    <row r="9" spans="2:17" s="6" customFormat="1" ht="15">
      <c r="B9" s="24" t="s">
        <v>89</v>
      </c>
      <c r="C9" s="117">
        <v>0.036</v>
      </c>
      <c r="D9" s="14">
        <v>3.964</v>
      </c>
      <c r="E9" s="117">
        <f t="shared" si="0"/>
        <v>1.4172587999999997</v>
      </c>
      <c r="F9" s="13">
        <f>D9*39.3683</f>
        <v>156.05594119999998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4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6" t="s">
        <v>7</v>
      </c>
      <c r="D11" s="157"/>
      <c r="E11" s="156" t="s">
        <v>6</v>
      </c>
      <c r="F11" s="157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78</v>
      </c>
      <c r="C12" s="135">
        <v>0.28</v>
      </c>
      <c r="D12" s="13">
        <v>178.5</v>
      </c>
      <c r="E12" s="135">
        <f>C12/$D$86</f>
        <v>0.3219871205151794</v>
      </c>
      <c r="F12" s="71">
        <f aca="true" t="shared" si="1" ref="E12:F14">D12/$D$86</f>
        <v>205.26678932842685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93</v>
      </c>
      <c r="C13" s="135">
        <v>0.27</v>
      </c>
      <c r="D13" s="13">
        <v>181.75</v>
      </c>
      <c r="E13" s="135">
        <f t="shared" si="1"/>
        <v>0.31048758049678016</v>
      </c>
      <c r="F13" s="71">
        <f t="shared" si="1"/>
        <v>209.0041398344066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92</v>
      </c>
      <c r="C14" s="135">
        <v>0.14</v>
      </c>
      <c r="D14" s="13">
        <v>184.25</v>
      </c>
      <c r="E14" s="135">
        <f t="shared" si="1"/>
        <v>0.1609935602575897</v>
      </c>
      <c r="F14" s="71">
        <f t="shared" si="1"/>
        <v>211.87902483900643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9" t="s">
        <v>74</v>
      </c>
      <c r="D16" s="159"/>
      <c r="E16" s="156" t="s">
        <v>6</v>
      </c>
      <c r="F16" s="157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83</v>
      </c>
      <c r="C17" s="165">
        <v>70</v>
      </c>
      <c r="D17" s="87">
        <v>23450</v>
      </c>
      <c r="E17" s="116">
        <f aca="true" t="shared" si="2" ref="E17:F19">C17/$D$87</f>
        <v>0.6440334897414666</v>
      </c>
      <c r="F17" s="71">
        <f t="shared" si="2"/>
        <v>215.7512190633913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88</v>
      </c>
      <c r="C18" s="143">
        <v>80</v>
      </c>
      <c r="D18" s="87">
        <v>24000</v>
      </c>
      <c r="E18" s="135">
        <f t="shared" si="2"/>
        <v>0.7360382739902475</v>
      </c>
      <c r="F18" s="71">
        <f t="shared" si="2"/>
        <v>220.81148219707424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94</v>
      </c>
      <c r="C19" s="143">
        <v>20</v>
      </c>
      <c r="D19" s="87">
        <v>24280</v>
      </c>
      <c r="E19" s="135">
        <f t="shared" si="2"/>
        <v>0.18400956849756187</v>
      </c>
      <c r="F19" s="71">
        <f t="shared" si="2"/>
        <v>223.3876161560401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7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6" t="s">
        <v>5</v>
      </c>
      <c r="D21" s="157"/>
      <c r="E21" s="159" t="s">
        <v>6</v>
      </c>
      <c r="F21" s="159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82</v>
      </c>
      <c r="C22" s="117">
        <v>0.034</v>
      </c>
      <c r="D22" s="14">
        <v>5.174</v>
      </c>
      <c r="E22" s="117">
        <f aca="true" t="shared" si="3" ref="E22:F24">C22*36.7437</f>
        <v>1.2492858</v>
      </c>
      <c r="F22" s="13">
        <f t="shared" si="3"/>
        <v>190.1119038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80</v>
      </c>
      <c r="C23" s="117">
        <v>0.03</v>
      </c>
      <c r="D23" s="14">
        <v>5.234</v>
      </c>
      <c r="E23" s="117">
        <f t="shared" si="3"/>
        <v>1.1023109999999998</v>
      </c>
      <c r="F23" s="13">
        <f t="shared" si="3"/>
        <v>192.3165258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89</v>
      </c>
      <c r="C24" s="117">
        <v>0.03</v>
      </c>
      <c r="D24" s="89">
        <v>5.28</v>
      </c>
      <c r="E24" s="117">
        <f t="shared" si="3"/>
        <v>1.1023109999999998</v>
      </c>
      <c r="F24" s="13">
        <f t="shared" si="3"/>
        <v>194.006736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9" t="s">
        <v>9</v>
      </c>
      <c r="D26" s="159"/>
      <c r="E26" s="156" t="s">
        <v>10</v>
      </c>
      <c r="F26" s="157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37">
        <v>0</v>
      </c>
      <c r="D27" s="71">
        <v>205.75</v>
      </c>
      <c r="E27" s="137">
        <f aca="true" t="shared" si="4" ref="E27:F29">C27/$D$86</f>
        <v>0</v>
      </c>
      <c r="F27" s="71">
        <f t="shared" si="4"/>
        <v>236.60303587856484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86</v>
      </c>
      <c r="C28" s="137">
        <v>0</v>
      </c>
      <c r="D28" s="13">
        <v>206.75</v>
      </c>
      <c r="E28" s="137">
        <f t="shared" si="4"/>
        <v>0</v>
      </c>
      <c r="F28" s="71">
        <f t="shared" si="4"/>
        <v>237.75298988040478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95</v>
      </c>
      <c r="C29" s="135">
        <v>0.13</v>
      </c>
      <c r="D29" s="13">
        <v>188</v>
      </c>
      <c r="E29" s="135">
        <f>C29/$D$86</f>
        <v>0.14949402023919042</v>
      </c>
      <c r="F29" s="71">
        <f t="shared" si="4"/>
        <v>216.19135234590615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9" t="s">
        <v>12</v>
      </c>
      <c r="D31" s="159"/>
      <c r="E31" s="159" t="s">
        <v>10</v>
      </c>
      <c r="F31" s="159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16">
        <v>0.4</v>
      </c>
      <c r="D32" s="13">
        <v>380.25</v>
      </c>
      <c r="E32" s="116">
        <f aca="true" t="shared" si="5" ref="E32:F34">C32/$D$86</f>
        <v>0.45998160073597055</v>
      </c>
      <c r="F32" s="71">
        <f t="shared" si="5"/>
        <v>437.270009199632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91</v>
      </c>
      <c r="C33" s="116">
        <v>0.27</v>
      </c>
      <c r="D33" s="13">
        <v>373.5</v>
      </c>
      <c r="E33" s="116">
        <f t="shared" si="5"/>
        <v>0.31048758049678016</v>
      </c>
      <c r="F33" s="71">
        <f t="shared" si="5"/>
        <v>429.5078196872125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92</v>
      </c>
      <c r="C34" s="137">
        <v>0</v>
      </c>
      <c r="D34" s="66">
        <v>368.5</v>
      </c>
      <c r="E34" s="137">
        <f t="shared" si="5"/>
        <v>0</v>
      </c>
      <c r="F34" s="71">
        <f t="shared" si="5"/>
        <v>423.75804967801287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4" t="s">
        <v>5</v>
      </c>
      <c r="D36" s="155"/>
      <c r="E36" s="154" t="s">
        <v>6</v>
      </c>
      <c r="F36" s="155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82</v>
      </c>
      <c r="C37" s="117">
        <v>0.002</v>
      </c>
      <c r="D37" s="75">
        <v>2.83</v>
      </c>
      <c r="E37" s="117">
        <f aca="true" t="shared" si="6" ref="E37:F39">C37*58.0164</f>
        <v>0.11603279999999999</v>
      </c>
      <c r="F37" s="71">
        <f t="shared" si="6"/>
        <v>164.186412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80</v>
      </c>
      <c r="C38" s="117">
        <v>0.014</v>
      </c>
      <c r="D38" s="75">
        <v>2.844</v>
      </c>
      <c r="E38" s="117">
        <f t="shared" si="6"/>
        <v>0.8122296</v>
      </c>
      <c r="F38" s="71">
        <f t="shared" si="6"/>
        <v>164.99864159999998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89</v>
      </c>
      <c r="C39" s="117">
        <v>0.014</v>
      </c>
      <c r="D39" s="75" t="s">
        <v>72</v>
      </c>
      <c r="E39" s="117">
        <f t="shared" si="6"/>
        <v>0.8122296</v>
      </c>
      <c r="F39" s="71" t="s">
        <v>72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4" t="s">
        <v>5</v>
      </c>
      <c r="D41" s="155"/>
      <c r="E41" s="154" t="s">
        <v>6</v>
      </c>
      <c r="F41" s="155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84</v>
      </c>
      <c r="C42" s="117">
        <v>0.02</v>
      </c>
      <c r="D42" s="75">
        <v>9.2</v>
      </c>
      <c r="E42" s="117">
        <f aca="true" t="shared" si="7" ref="E42:F44">C42*36.7437</f>
        <v>0.7348739999999999</v>
      </c>
      <c r="F42" s="71">
        <f t="shared" si="7"/>
        <v>338.04203999999993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79</v>
      </c>
      <c r="C43" s="117">
        <v>0.022</v>
      </c>
      <c r="D43" s="75">
        <v>9.336</v>
      </c>
      <c r="E43" s="117">
        <f t="shared" si="7"/>
        <v>0.8083613999999999</v>
      </c>
      <c r="F43" s="71">
        <f t="shared" si="7"/>
        <v>343.03918319999997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80</v>
      </c>
      <c r="C44" s="117">
        <v>0.022</v>
      </c>
      <c r="D44" s="75">
        <v>9.462</v>
      </c>
      <c r="E44" s="117">
        <f t="shared" si="7"/>
        <v>0.8083613999999999</v>
      </c>
      <c r="F44" s="71">
        <f t="shared" si="7"/>
        <v>347.66888939999996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9" t="s">
        <v>73</v>
      </c>
      <c r="D46" s="159"/>
      <c r="E46" s="156" t="s">
        <v>6</v>
      </c>
      <c r="F46" s="157"/>
      <c r="G46" s="23"/>
      <c r="H46" s="23"/>
      <c r="I46" s="23"/>
      <c r="K46" s="23"/>
      <c r="L46" s="23"/>
      <c r="M46" s="23"/>
    </row>
    <row r="47" spans="2:13" s="6" customFormat="1" ht="15">
      <c r="B47" s="24" t="s">
        <v>85</v>
      </c>
      <c r="C47" s="134">
        <v>0</v>
      </c>
      <c r="D47" s="87" t="s">
        <v>72</v>
      </c>
      <c r="E47" s="137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96</v>
      </c>
      <c r="C48" s="139">
        <v>0</v>
      </c>
      <c r="D48" s="87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97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4" t="s">
        <v>16</v>
      </c>
      <c r="D51" s="155"/>
      <c r="E51" s="154" t="s">
        <v>6</v>
      </c>
      <c r="F51" s="155"/>
      <c r="G51"/>
      <c r="H51"/>
      <c r="I51"/>
      <c r="J51" s="6"/>
    </row>
    <row r="52" spans="2:19" s="22" customFormat="1" ht="15">
      <c r="B52" s="24" t="s">
        <v>79</v>
      </c>
      <c r="C52" s="114">
        <v>0.7</v>
      </c>
      <c r="D52" s="76">
        <v>311</v>
      </c>
      <c r="E52" s="114">
        <f aca="true" t="shared" si="8" ref="E52:F54">C52*1.1023</f>
        <v>0.77161</v>
      </c>
      <c r="F52" s="76">
        <f t="shared" si="8"/>
        <v>342.81530000000004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80</v>
      </c>
      <c r="C53" s="114">
        <v>0.7</v>
      </c>
      <c r="D53" s="76">
        <v>315.2</v>
      </c>
      <c r="E53" s="114">
        <f t="shared" si="8"/>
        <v>0.77161</v>
      </c>
      <c r="F53" s="76">
        <f t="shared" si="8"/>
        <v>347.44496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89</v>
      </c>
      <c r="C54" s="114">
        <v>0.7</v>
      </c>
      <c r="D54" s="76">
        <v>319.1</v>
      </c>
      <c r="E54" s="114">
        <f>C54*1.1023</f>
        <v>0.77161</v>
      </c>
      <c r="F54" s="76">
        <f t="shared" si="8"/>
        <v>351.74393000000003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8"/>
      <c r="D55" s="66"/>
      <c r="E55" s="135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4" t="s">
        <v>18</v>
      </c>
      <c r="D56" s="155"/>
      <c r="E56" s="154" t="s">
        <v>19</v>
      </c>
      <c r="F56" s="155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79</v>
      </c>
      <c r="C57" s="116">
        <v>0.31</v>
      </c>
      <c r="D57" s="71">
        <v>30.31</v>
      </c>
      <c r="E57" s="116">
        <f aca="true" t="shared" si="9" ref="E57:F59">C57/454*1000</f>
        <v>0.6828193832599119</v>
      </c>
      <c r="F57" s="71">
        <f t="shared" si="9"/>
        <v>66.76211453744493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80</v>
      </c>
      <c r="C58" s="116">
        <v>0.31</v>
      </c>
      <c r="D58" s="71">
        <v>30.64</v>
      </c>
      <c r="E58" s="116">
        <f t="shared" si="9"/>
        <v>0.6828193832599119</v>
      </c>
      <c r="F58" s="71">
        <f t="shared" si="9"/>
        <v>67.48898678414098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89</v>
      </c>
      <c r="C59" s="116">
        <v>0.31</v>
      </c>
      <c r="D59" s="71">
        <v>30.96</v>
      </c>
      <c r="E59" s="116">
        <f t="shared" si="9"/>
        <v>0.6828193832599119</v>
      </c>
      <c r="F59" s="71">
        <f t="shared" si="9"/>
        <v>68.19383259911895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4" t="s">
        <v>21</v>
      </c>
      <c r="D61" s="155"/>
      <c r="E61" s="154" t="s">
        <v>6</v>
      </c>
      <c r="F61" s="155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79</v>
      </c>
      <c r="C62" s="114">
        <v>0.095</v>
      </c>
      <c r="D62" s="75">
        <v>10.625</v>
      </c>
      <c r="E62" s="114">
        <f aca="true" t="shared" si="10" ref="E62:F64">C62*22.026</f>
        <v>2.09247</v>
      </c>
      <c r="F62" s="71">
        <f t="shared" si="10"/>
        <v>234.02625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80</v>
      </c>
      <c r="C63" s="114">
        <v>0.05</v>
      </c>
      <c r="D63" s="75">
        <v>10.84</v>
      </c>
      <c r="E63" s="114">
        <f t="shared" si="10"/>
        <v>1.1013</v>
      </c>
      <c r="F63" s="71">
        <f t="shared" si="10"/>
        <v>238.76184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89</v>
      </c>
      <c r="C64" s="114">
        <v>0.065</v>
      </c>
      <c r="D64" s="75">
        <v>11.005</v>
      </c>
      <c r="E64" s="114">
        <f t="shared" si="10"/>
        <v>1.4316900000000001</v>
      </c>
      <c r="F64" s="71">
        <f t="shared" si="10"/>
        <v>242.39613000000003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54" t="s">
        <v>87</v>
      </c>
      <c r="D66" s="155"/>
      <c r="E66" s="154" t="s">
        <v>23</v>
      </c>
      <c r="F66" s="155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90</v>
      </c>
      <c r="C67" s="114">
        <v>-0.001</v>
      </c>
      <c r="D67" s="75">
        <v>1.272</v>
      </c>
      <c r="E67" s="114">
        <f aca="true" t="shared" si="11" ref="E67:F69">C67/3.785</f>
        <v>-0.0002642007926023778</v>
      </c>
      <c r="F67" s="71">
        <f t="shared" si="11"/>
        <v>0.33606340819022457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79</v>
      </c>
      <c r="C68" s="117">
        <v>0.006</v>
      </c>
      <c r="D68" s="75">
        <v>1.289</v>
      </c>
      <c r="E68" s="117">
        <f t="shared" si="11"/>
        <v>0.001585204755614267</v>
      </c>
      <c r="F68" s="71">
        <f t="shared" si="11"/>
        <v>0.34055482166446494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98</v>
      </c>
      <c r="C69" s="117">
        <v>0.006</v>
      </c>
      <c r="D69" s="75">
        <v>1.308</v>
      </c>
      <c r="E69" s="117">
        <f t="shared" si="11"/>
        <v>0.001585204755614267</v>
      </c>
      <c r="F69" s="71">
        <f t="shared" si="11"/>
        <v>0.34557463672391014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54" t="s">
        <v>25</v>
      </c>
      <c r="D71" s="155"/>
      <c r="E71" s="154" t="s">
        <v>26</v>
      </c>
      <c r="F71" s="155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81</v>
      </c>
      <c r="C72" s="142">
        <v>0</v>
      </c>
      <c r="D72" s="126" t="s">
        <v>72</v>
      </c>
      <c r="E72" s="142">
        <f>C72/454*100</f>
        <v>0</v>
      </c>
      <c r="F72" s="77" t="s">
        <v>72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90</v>
      </c>
      <c r="C73" s="131">
        <v>0.01</v>
      </c>
      <c r="D73" s="126">
        <v>0.99025</v>
      </c>
      <c r="E73" s="131">
        <f>C73/454*100</f>
        <v>0.0022026431718061676</v>
      </c>
      <c r="F73" s="77">
        <f>D73/454*1000</f>
        <v>2.181167400881057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79</v>
      </c>
      <c r="C74" s="131">
        <v>0.0125</v>
      </c>
      <c r="D74" s="126">
        <v>0.98775</v>
      </c>
      <c r="E74" s="131">
        <f>C74/454*100</f>
        <v>0.0027533039647577094</v>
      </c>
      <c r="F74" s="77">
        <f>D74/454*1000</f>
        <v>2.175660792951542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61" t="s">
        <v>25</v>
      </c>
      <c r="D76" s="161"/>
      <c r="E76" s="154" t="s">
        <v>28</v>
      </c>
      <c r="F76" s="155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41">
        <v>0.0016</v>
      </c>
      <c r="D77" s="127">
        <v>0.1252</v>
      </c>
      <c r="E77" s="141">
        <f aca="true" t="shared" si="12" ref="E77:F79">C77/454*1000000</f>
        <v>3.524229074889868</v>
      </c>
      <c r="F77" s="71">
        <f t="shared" si="12"/>
        <v>275.77092511013217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80</v>
      </c>
      <c r="C78" s="141">
        <v>0.0015</v>
      </c>
      <c r="D78" s="127" t="s">
        <v>72</v>
      </c>
      <c r="E78" s="141">
        <f t="shared" si="12"/>
        <v>3.303964757709251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89</v>
      </c>
      <c r="C79" s="141">
        <v>0.001</v>
      </c>
      <c r="D79" s="127" t="s">
        <v>72</v>
      </c>
      <c r="E79" s="141">
        <f t="shared" si="12"/>
        <v>2.202643171806167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41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1.1499</v>
      </c>
      <c r="F85" s="128">
        <v>0.0092</v>
      </c>
      <c r="G85" s="128">
        <v>1.3137</v>
      </c>
      <c r="H85" s="128">
        <v>1.007</v>
      </c>
      <c r="I85" s="128">
        <v>0.7618</v>
      </c>
      <c r="J85" s="128">
        <v>0.7274</v>
      </c>
      <c r="K85" s="128">
        <v>0.1275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0.8696</v>
      </c>
      <c r="E86" s="129" t="s">
        <v>72</v>
      </c>
      <c r="F86" s="129">
        <v>0.008</v>
      </c>
      <c r="G86" s="129">
        <v>1.1424</v>
      </c>
      <c r="H86" s="129">
        <v>0.8758</v>
      </c>
      <c r="I86" s="129">
        <v>0.6625</v>
      </c>
      <c r="J86" s="129">
        <v>0.6326</v>
      </c>
      <c r="K86" s="129">
        <v>0.1108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108.69</v>
      </c>
      <c r="E87" s="128">
        <v>124.9826</v>
      </c>
      <c r="F87" s="128" t="s">
        <v>72</v>
      </c>
      <c r="G87" s="128">
        <v>142.7861</v>
      </c>
      <c r="H87" s="128">
        <v>109.4562</v>
      </c>
      <c r="I87" s="128">
        <v>82.8051</v>
      </c>
      <c r="J87" s="128">
        <v>79.0611</v>
      </c>
      <c r="K87" s="128">
        <v>13.8534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0.7612</v>
      </c>
      <c r="E88" s="129">
        <v>0.8753</v>
      </c>
      <c r="F88" s="129">
        <v>0.007</v>
      </c>
      <c r="G88" s="129" t="s">
        <v>72</v>
      </c>
      <c r="H88" s="129">
        <v>0.7666</v>
      </c>
      <c r="I88" s="129">
        <v>0.5799</v>
      </c>
      <c r="J88" s="129">
        <v>0.5537</v>
      </c>
      <c r="K88" s="129">
        <v>0.097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0.993</v>
      </c>
      <c r="E89" s="128">
        <v>1.1419</v>
      </c>
      <c r="F89" s="128">
        <v>0.0091</v>
      </c>
      <c r="G89" s="128">
        <v>1.3045</v>
      </c>
      <c r="H89" s="128" t="s">
        <v>72</v>
      </c>
      <c r="I89" s="128">
        <v>0.7565</v>
      </c>
      <c r="J89" s="128">
        <v>0.7223</v>
      </c>
      <c r="K89" s="128">
        <v>0.1266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1.3126</v>
      </c>
      <c r="E90" s="129">
        <v>1.5094</v>
      </c>
      <c r="F90" s="129">
        <v>0.0121</v>
      </c>
      <c r="G90" s="129">
        <v>1.7244</v>
      </c>
      <c r="H90" s="129">
        <v>1.3219</v>
      </c>
      <c r="I90" s="129" t="s">
        <v>72</v>
      </c>
      <c r="J90" s="129">
        <v>0.9548</v>
      </c>
      <c r="K90" s="129">
        <v>0.1673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1.3748</v>
      </c>
      <c r="E91" s="128">
        <v>1.5808</v>
      </c>
      <c r="F91" s="128">
        <v>0.0127</v>
      </c>
      <c r="G91" s="128">
        <v>1.806</v>
      </c>
      <c r="H91" s="128">
        <v>1.3845</v>
      </c>
      <c r="I91" s="128">
        <v>1.0474</v>
      </c>
      <c r="J91" s="128" t="s">
        <v>72</v>
      </c>
      <c r="K91" s="128">
        <v>0.1752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7.8457</v>
      </c>
      <c r="E92" s="129">
        <v>9.0218</v>
      </c>
      <c r="F92" s="129">
        <v>0.0722</v>
      </c>
      <c r="G92" s="129">
        <v>10.3069</v>
      </c>
      <c r="H92" s="129">
        <v>7.901</v>
      </c>
      <c r="I92" s="129">
        <v>5.9772</v>
      </c>
      <c r="J92" s="129">
        <v>5.707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8" t="s">
        <v>54</v>
      </c>
      <c r="C114" s="158"/>
      <c r="D114" s="158"/>
      <c r="E114" s="158"/>
      <c r="F114" s="158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4" t="s">
        <v>55</v>
      </c>
      <c r="C115" s="144"/>
      <c r="D115" s="144"/>
      <c r="E115" s="144"/>
      <c r="F115" s="144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4" t="s">
        <v>56</v>
      </c>
      <c r="C116" s="144"/>
      <c r="D116" s="144"/>
      <c r="E116" s="144"/>
      <c r="F116" s="144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4" t="s">
        <v>57</v>
      </c>
      <c r="C117" s="144"/>
      <c r="D117" s="144"/>
      <c r="E117" s="144"/>
      <c r="F117" s="144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4" t="s">
        <v>58</v>
      </c>
      <c r="C118" s="144"/>
      <c r="D118" s="144"/>
      <c r="E118" s="144"/>
      <c r="F118" s="144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4" t="s">
        <v>59</v>
      </c>
      <c r="C119" s="144"/>
      <c r="D119" s="144"/>
      <c r="E119" s="144"/>
      <c r="F119" s="144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4" t="s">
        <v>60</v>
      </c>
      <c r="C120" s="144"/>
      <c r="D120" s="144"/>
      <c r="E120" s="144"/>
      <c r="F120" s="144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60" t="s">
        <v>61</v>
      </c>
      <c r="C121" s="160"/>
      <c r="D121" s="160"/>
      <c r="E121" s="160"/>
      <c r="F121" s="160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1"/>
      <c r="D123" s="153"/>
      <c r="E123" s="153"/>
      <c r="F123" s="152"/>
      <c r="G123" s="120"/>
      <c r="H123" s="120"/>
    </row>
    <row r="124" spans="2:8" ht="30.75" customHeight="1">
      <c r="B124" s="32" t="s">
        <v>63</v>
      </c>
      <c r="C124" s="151" t="s">
        <v>64</v>
      </c>
      <c r="D124" s="152"/>
      <c r="E124" s="151" t="s">
        <v>65</v>
      </c>
      <c r="F124" s="152"/>
      <c r="G124" s="120"/>
      <c r="H124" s="120"/>
    </row>
    <row r="125" spans="2:8" ht="30.75" customHeight="1">
      <c r="B125" s="32" t="s">
        <v>66</v>
      </c>
      <c r="C125" s="151" t="s">
        <v>67</v>
      </c>
      <c r="D125" s="152"/>
      <c r="E125" s="151" t="s">
        <v>68</v>
      </c>
      <c r="F125" s="152"/>
      <c r="G125" s="120"/>
      <c r="H125" s="120"/>
    </row>
    <row r="126" spans="2:8" ht="15" customHeight="1">
      <c r="B126" s="145" t="s">
        <v>69</v>
      </c>
      <c r="C126" s="147" t="s">
        <v>70</v>
      </c>
      <c r="D126" s="148"/>
      <c r="E126" s="147" t="s">
        <v>71</v>
      </c>
      <c r="F126" s="148"/>
      <c r="G126" s="120"/>
      <c r="H126" s="120"/>
    </row>
    <row r="127" spans="2:8" ht="15" customHeight="1">
      <c r="B127" s="146"/>
      <c r="C127" s="149"/>
      <c r="D127" s="150"/>
      <c r="E127" s="149"/>
      <c r="F127" s="150"/>
      <c r="G127" s="120"/>
      <c r="H127" s="120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2019-01-31T08:14:58Z</dcterms:modified>
  <cp:category/>
  <cp:version/>
  <cp:contentType/>
  <cp:contentStatus/>
</cp:coreProperties>
</file>