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<sst xmlns="http://schemas.openxmlformats.org/spreadsheetml/2006/main" count="143" uniqueCount="101">
  <si>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</si>
  <si>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</si>
  <si>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</si>
  <si>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</si>
  <si>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</si>
  <si>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</si>
  <si>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</si>
  <si>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</si>
  <si>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</si>
  <si>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</si>
  <si>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</si>
  <si>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</si>
  <si>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</si>
  <si>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</si>
  <si>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</si>
  <si>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</si>
  <si>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</si>
  <si>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</si>
  <si>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</si>
  <si>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</si>
  <si>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</si>
  <si>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</si>
  <si>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</si>
  <si>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</si>
  <si>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</si>
  <si>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</si>
  <si>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</si>
  <si>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</si>
  <si>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</si>
  <si>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</si>
  <si>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</si>
  <si>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</si>
  <si>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</si>
  <si>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</si>
  <si>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</si>
  <si>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</si>
  <si>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</si>
  <si>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</si>
  <si>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</si>
  <si>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</si>
  <si>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</si>
  <si>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</si>
  <si>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</si>
  <si>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</si>
  <si>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</si>
  <si>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</si>
  <si>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</si>
  <si>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</si>
  <si>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</si>
  <si>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</si>
  <si>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</si>
  <si>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</si>
  <si>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</si>
  <si>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</si>
  <si>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</si>
  <si>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</si>
  <si>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</si>
  <si>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</si>
  <si>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</si>
  <si>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</si>
  <si>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</si>
  <si>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</si>
  <si>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</si>
  <si>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</si>
  <si>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</si>
  <si>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</si>
  <si>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</si>
  <si>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</si>
  <si>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</si>
  <si>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</si>
  <si>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</si>
  <si>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</si>
  <si>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</si>
  <si>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</si>
  <si>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</si>
  <si>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</si>
  <si>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</si>
  <si>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</si>
  <si>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</si>
  <si>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</si>
  <si>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</si>
  <si>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</si>
  <si>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</si>
  <si>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</si>
  <si>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</si>
  <si>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</si>
  <si>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Euronext - Лютий'15 (€/МT)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</si>
  <si>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</si>
  <si>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</si>
  <si>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</si>
  <si>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</si>
  <si>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</si>
  <si>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</si>
  <si>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</si>
  <si>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</si>
  <si>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Euronext - Травень'15 (€/МT)</t>
  </si>
  <si>
    <t>CBOT - Квітень'15</t>
  </si>
  <si>
    <t>CME - Березень'15</t>
  </si>
  <si>
    <t>CBOT - Липень '15</t>
  </si>
  <si>
    <t>CME - Квітень'15</t>
  </si>
  <si>
    <t>30 Січня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</si>
</sst>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E66" sqref="E66:F66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4" t="s">
        <v>100</v>
      </c>
      <c r="D4" s="125"/>
      <c r="E4" s="125"/>
      <c r="F4" s="126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7" t="s">
        <v>5</v>
      </c>
      <c r="D6" s="128"/>
      <c r="E6" s="129" t="s">
        <v>6</v>
      </c>
      <c r="F6" s="129"/>
      <c r="G6" s="27"/>
      <c r="I6"/>
    </row>
    <row r="7" spans="2:8" s="6" customFormat="1" ht="15">
      <c r="B7" s="81" t="s">
        <v>84</v>
      </c>
      <c r="C7" s="84">
        <v>0.014</v>
      </c>
      <c r="D7" s="7">
        <v>3.7</v>
      </c>
      <c r="E7" s="84">
        <f aca="true" t="shared" si="0" ref="E7:F9">C7*39.3683</f>
        <v>0.5511562</v>
      </c>
      <c r="F7" s="13">
        <f t="shared" si="0"/>
        <v>145.66271</v>
      </c>
      <c r="G7" s="29"/>
      <c r="H7" s="29"/>
    </row>
    <row r="8" spans="2:8" s="6" customFormat="1" ht="15">
      <c r="B8" s="81" t="s">
        <v>87</v>
      </c>
      <c r="C8" s="84">
        <v>0.014</v>
      </c>
      <c r="D8" s="110">
        <v>3.784</v>
      </c>
      <c r="E8" s="84">
        <f t="shared" si="0"/>
        <v>0.5511562</v>
      </c>
      <c r="F8" s="13">
        <f t="shared" si="0"/>
        <v>148.9696472</v>
      </c>
      <c r="G8" s="27"/>
      <c r="H8" s="27"/>
    </row>
    <row r="9" spans="2:17" s="6" customFormat="1" ht="15">
      <c r="B9" s="81" t="s">
        <v>94</v>
      </c>
      <c r="C9" s="84">
        <v>0.014</v>
      </c>
      <c r="D9" s="7">
        <v>3.86</v>
      </c>
      <c r="E9" s="84">
        <f t="shared" si="0"/>
        <v>0.5511562</v>
      </c>
      <c r="F9" s="13">
        <f t="shared" si="0"/>
        <v>151.961638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72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9" t="s">
        <v>7</v>
      </c>
      <c r="D11" s="129"/>
      <c r="E11" s="127" t="s">
        <v>6</v>
      </c>
      <c r="F11" s="128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122">
        <v>0.49</v>
      </c>
      <c r="D12" s="80">
        <v>153.75</v>
      </c>
      <c r="E12" s="122">
        <f>C12/D75</f>
        <v>0.5539853024307518</v>
      </c>
      <c r="F12" s="109">
        <f>D12/D75</f>
        <v>173.82702091577164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76" t="s">
        <v>90</v>
      </c>
      <c r="C13" s="122">
        <v>0.16</v>
      </c>
      <c r="D13" s="80">
        <v>158.75</v>
      </c>
      <c r="E13" s="122">
        <f>C13/D75</f>
        <v>0.18089315997738836</v>
      </c>
      <c r="F13" s="109">
        <f>D13/D75</f>
        <v>179.479932165065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89</v>
      </c>
      <c r="C14" s="123">
        <v>0</v>
      </c>
      <c r="D14" s="80">
        <v>163</v>
      </c>
      <c r="E14" s="123">
        <f>C14/D75</f>
        <v>0</v>
      </c>
      <c r="F14" s="109">
        <f>D14/D75</f>
        <v>184.2849067269644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7" t="s">
        <v>5</v>
      </c>
      <c r="D16" s="128"/>
      <c r="E16" s="129" t="s">
        <v>6</v>
      </c>
      <c r="F16" s="129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84</v>
      </c>
      <c r="C17" s="84">
        <v>0.05</v>
      </c>
      <c r="D17" s="7">
        <v>5.026</v>
      </c>
      <c r="E17" s="84">
        <f aca="true" t="shared" si="1" ref="E17:F19">C17*36.7437</f>
        <v>1.8371849999999998</v>
      </c>
      <c r="F17" s="13">
        <f t="shared" si="1"/>
        <v>184.67383619999998</v>
      </c>
      <c r="G17" s="37"/>
      <c r="H17" s="37"/>
      <c r="I17" s="74"/>
      <c r="J17" s="75"/>
      <c r="K17" s="75"/>
      <c r="L17" s="75"/>
      <c r="M17" s="75"/>
      <c r="N17" s="75"/>
      <c r="O17" s="40"/>
      <c r="P17" s="75"/>
      <c r="Q17" s="75"/>
      <c r="R17" s="75"/>
    </row>
    <row r="18" spans="2:18" s="6" customFormat="1" ht="15.75">
      <c r="B18" s="81" t="s">
        <v>87</v>
      </c>
      <c r="C18" s="84">
        <v>0.056</v>
      </c>
      <c r="D18" s="7">
        <v>5.066</v>
      </c>
      <c r="E18" s="84">
        <f t="shared" si="1"/>
        <v>2.0576472</v>
      </c>
      <c r="F18" s="13">
        <f t="shared" si="1"/>
        <v>186.1435842</v>
      </c>
      <c r="G18" s="37"/>
      <c r="H18" s="37"/>
      <c r="I18" s="75"/>
      <c r="J18" s="75"/>
      <c r="K18" s="75"/>
      <c r="L18" s="75"/>
      <c r="M18" s="75"/>
      <c r="N18" s="75"/>
      <c r="O18" s="75"/>
      <c r="P18" s="40"/>
      <c r="Q18" s="75"/>
      <c r="R18" s="75"/>
    </row>
    <row r="19" spans="2:18" s="6" customFormat="1" ht="15.75">
      <c r="B19" s="81" t="s">
        <v>94</v>
      </c>
      <c r="C19" s="84">
        <v>0.054</v>
      </c>
      <c r="D19" s="7">
        <v>5.114</v>
      </c>
      <c r="E19" s="84">
        <f t="shared" si="1"/>
        <v>1.9841597999999998</v>
      </c>
      <c r="F19" s="13">
        <f t="shared" si="1"/>
        <v>187.9072818</v>
      </c>
      <c r="G19" s="37"/>
      <c r="H19" s="37"/>
      <c r="I19" s="75"/>
      <c r="J19" s="75"/>
      <c r="K19" s="75"/>
      <c r="L19" s="75"/>
      <c r="M19" s="75"/>
      <c r="N19" s="75"/>
      <c r="O19" s="75"/>
      <c r="P19" s="75"/>
      <c r="Q19" s="40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93"/>
      <c r="K20" s="75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9" t="s">
        <v>9</v>
      </c>
      <c r="D21" s="129"/>
      <c r="E21" s="127" t="s">
        <v>10</v>
      </c>
      <c r="F21" s="128"/>
      <c r="G21" s="37"/>
      <c r="H21" s="37"/>
      <c r="I21" s="75"/>
      <c r="J21" s="75"/>
      <c r="K21" s="93"/>
      <c r="L21" s="75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73">
        <v>1.2</v>
      </c>
      <c r="D22" s="109">
        <v>185.5</v>
      </c>
      <c r="E22" s="73">
        <f>C22/D75</f>
        <v>1.3566986998304127</v>
      </c>
      <c r="F22" s="109">
        <f>D22/D75</f>
        <v>209.72300734878465</v>
      </c>
      <c r="G22" s="38"/>
      <c r="H22" s="39"/>
      <c r="I22" s="75"/>
      <c r="J22" s="75"/>
      <c r="K22" s="75"/>
      <c r="L22" s="93"/>
      <c r="M22" s="75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76" t="s">
        <v>90</v>
      </c>
      <c r="C23" s="73">
        <v>1.06</v>
      </c>
      <c r="D23" s="80">
        <v>187.25</v>
      </c>
      <c r="E23" s="73">
        <f>C23/D75</f>
        <v>1.1984171848501979</v>
      </c>
      <c r="F23" s="109">
        <f>D23/D75</f>
        <v>211.7015262860373</v>
      </c>
      <c r="G23" s="38"/>
      <c r="H23" s="39"/>
      <c r="I23" s="40"/>
      <c r="J23" s="75"/>
      <c r="K23" s="40"/>
      <c r="L23" s="75"/>
      <c r="M23" s="75"/>
      <c r="N23" s="75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89</v>
      </c>
      <c r="C24" s="122">
        <v>0.13</v>
      </c>
      <c r="D24" s="80">
        <v>187.25</v>
      </c>
      <c r="E24" s="122">
        <f>C24/D75</f>
        <v>0.14697569248162806</v>
      </c>
      <c r="F24" s="109">
        <f>D24/D75</f>
        <v>211.7015262860373</v>
      </c>
      <c r="G24" s="38"/>
      <c r="H24" s="39"/>
      <c r="I24" s="75"/>
      <c r="J24" s="40"/>
      <c r="K24" s="75"/>
      <c r="L24" s="40"/>
      <c r="M24" s="75"/>
      <c r="N24" s="75"/>
      <c r="O24" s="75"/>
      <c r="P24" s="75"/>
      <c r="Q24" s="75"/>
      <c r="R24" s="75"/>
      <c r="S24" s="53"/>
      <c r="T24" s="53"/>
      <c r="U24" s="53"/>
    </row>
    <row r="25" spans="3:21" ht="15.7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40"/>
      <c r="N25" s="75"/>
      <c r="O25" s="75"/>
      <c r="P25" s="75"/>
      <c r="Q25" s="75"/>
      <c r="R25" s="75"/>
      <c r="S25" s="54"/>
      <c r="T25" s="54"/>
      <c r="U25" s="54"/>
    </row>
    <row r="26" spans="2:21" ht="15.75">
      <c r="B26" s="30" t="s">
        <v>11</v>
      </c>
      <c r="C26" s="129" t="s">
        <v>12</v>
      </c>
      <c r="D26" s="129"/>
      <c r="E26" s="129" t="s">
        <v>10</v>
      </c>
      <c r="F26" s="129"/>
      <c r="G26" s="27"/>
      <c r="H26" s="27"/>
      <c r="I26" s="75"/>
      <c r="J26" s="75"/>
      <c r="K26" s="75"/>
      <c r="L26" s="75"/>
      <c r="M26" s="75"/>
      <c r="N26" s="40"/>
      <c r="O26" s="75"/>
      <c r="P26" s="75"/>
      <c r="Q26" s="75"/>
      <c r="R26" s="75"/>
      <c r="S26" s="54"/>
      <c r="T26" s="54"/>
      <c r="U26" s="54"/>
    </row>
    <row r="27" spans="2:18" s="6" customFormat="1" ht="18" customHeight="1">
      <c r="B27" s="76" t="s">
        <v>86</v>
      </c>
      <c r="C27" s="122">
        <v>4.83</v>
      </c>
      <c r="D27" s="80">
        <v>350.25</v>
      </c>
      <c r="E27" s="122">
        <f>C27/D75</f>
        <v>5.460712266817412</v>
      </c>
      <c r="F27" s="109">
        <f>D27/D75</f>
        <v>395.9864330130017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95</v>
      </c>
      <c r="C28" s="122">
        <v>1.16</v>
      </c>
      <c r="D28" s="80">
        <v>349.5</v>
      </c>
      <c r="E28" s="122">
        <f>C28/$D$75</f>
        <v>1.3114754098360655</v>
      </c>
      <c r="F28" s="109">
        <f>D28/$D$75</f>
        <v>395.1384963256077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76" t="s">
        <v>89</v>
      </c>
      <c r="C29" s="122">
        <v>0.95</v>
      </c>
      <c r="D29" s="105">
        <v>345.75</v>
      </c>
      <c r="E29" s="122">
        <f>C29/$D$75</f>
        <v>1.0740531373657434</v>
      </c>
      <c r="F29" s="109">
        <f>D29/$D$75</f>
        <v>390.8988128886377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30" t="s">
        <v>5</v>
      </c>
      <c r="D31" s="131"/>
      <c r="E31" s="130" t="s">
        <v>6</v>
      </c>
      <c r="F31" s="131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84</v>
      </c>
      <c r="C32" s="84">
        <v>0.07</v>
      </c>
      <c r="D32" s="115">
        <v>2.754</v>
      </c>
      <c r="E32" s="84">
        <f aca="true" t="shared" si="2" ref="E32:F34">C32*58.0164</f>
        <v>4.061148</v>
      </c>
      <c r="F32" s="109">
        <f t="shared" si="2"/>
        <v>159.7771656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87</v>
      </c>
      <c r="C33" s="84">
        <v>0.066</v>
      </c>
      <c r="D33" s="115">
        <v>2.8</v>
      </c>
      <c r="E33" s="84">
        <f t="shared" si="2"/>
        <v>3.8290824</v>
      </c>
      <c r="F33" s="109">
        <f t="shared" si="2"/>
        <v>162.44591999999997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94</v>
      </c>
      <c r="C34" s="84">
        <v>0.08</v>
      </c>
      <c r="D34" s="115">
        <v>2.844</v>
      </c>
      <c r="E34" s="84">
        <f t="shared" si="2"/>
        <v>4.641312</v>
      </c>
      <c r="F34" s="109">
        <f t="shared" si="2"/>
        <v>164.99864159999998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30" t="s">
        <v>5</v>
      </c>
      <c r="D36" s="131"/>
      <c r="E36" s="130" t="s">
        <v>6</v>
      </c>
      <c r="F36" s="131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85</v>
      </c>
      <c r="C37" s="84">
        <v>0.072</v>
      </c>
      <c r="D37" s="116">
        <v>9.61</v>
      </c>
      <c r="E37" s="84">
        <f aca="true" t="shared" si="3" ref="E37:F39">C37*36.7437</f>
        <v>2.6455463999999997</v>
      </c>
      <c r="F37" s="109">
        <f t="shared" si="3"/>
        <v>353.10695699999997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91</v>
      </c>
      <c r="C38" s="84">
        <v>0.07</v>
      </c>
      <c r="D38" s="116">
        <v>9.676</v>
      </c>
      <c r="E38" s="84">
        <f t="shared" si="3"/>
        <v>2.572059</v>
      </c>
      <c r="F38" s="109">
        <f t="shared" si="3"/>
        <v>355.5320412</v>
      </c>
      <c r="G38" s="29"/>
      <c r="H38" s="27"/>
      <c r="K38" s="26"/>
      <c r="L38" s="26"/>
      <c r="M38" s="26"/>
    </row>
    <row r="39" spans="2:13" s="6" customFormat="1" ht="15">
      <c r="B39" s="28" t="s">
        <v>98</v>
      </c>
      <c r="C39" s="84">
        <v>0.07</v>
      </c>
      <c r="D39" s="116">
        <v>9.726</v>
      </c>
      <c r="E39" s="84">
        <f t="shared" si="3"/>
        <v>2.572059</v>
      </c>
      <c r="F39" s="109">
        <f t="shared" si="3"/>
        <v>357.3692262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0" t="s">
        <v>16</v>
      </c>
      <c r="D41" s="131"/>
      <c r="E41" s="130" t="s">
        <v>6</v>
      </c>
      <c r="F41" s="131"/>
      <c r="G41" s="33"/>
      <c r="H41" s="33"/>
      <c r="I41" s="25"/>
      <c r="J41" s="6"/>
    </row>
    <row r="42" spans="2:13" s="25" customFormat="1" ht="15.75" thickBot="1">
      <c r="B42" s="81" t="s">
        <v>85</v>
      </c>
      <c r="C42" s="117">
        <v>8</v>
      </c>
      <c r="D42" s="118">
        <v>329.9</v>
      </c>
      <c r="E42" s="117">
        <f aca="true" t="shared" si="4" ref="E42:F44">C42*1.1023</f>
        <v>8.8184</v>
      </c>
      <c r="F42" s="118">
        <f t="shared" si="4"/>
        <v>363.64877</v>
      </c>
      <c r="G42" s="29"/>
      <c r="H42" s="27"/>
      <c r="K42" s="6"/>
      <c r="L42" s="6"/>
      <c r="M42" s="6"/>
    </row>
    <row r="43" spans="2:19" s="25" customFormat="1" ht="15.75" thickBot="1">
      <c r="B43" s="81" t="s">
        <v>91</v>
      </c>
      <c r="C43" s="117">
        <v>6.6</v>
      </c>
      <c r="D43" s="118">
        <v>324</v>
      </c>
      <c r="E43" s="117">
        <f t="shared" si="4"/>
        <v>7.27518</v>
      </c>
      <c r="F43" s="118">
        <f t="shared" si="4"/>
        <v>357.14520000000005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98</v>
      </c>
      <c r="C44" s="117">
        <v>6.2</v>
      </c>
      <c r="D44" s="118">
        <v>321.8</v>
      </c>
      <c r="E44" s="117">
        <f t="shared" si="4"/>
        <v>6.8342600000000004</v>
      </c>
      <c r="F44" s="118">
        <f t="shared" si="4"/>
        <v>354.72014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30" t="s">
        <v>18</v>
      </c>
      <c r="D46" s="131"/>
      <c r="E46" s="130" t="s">
        <v>19</v>
      </c>
      <c r="F46" s="131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85</v>
      </c>
      <c r="C47" s="122">
        <v>0.46</v>
      </c>
      <c r="D47" s="109">
        <v>30</v>
      </c>
      <c r="E47" s="122">
        <f aca="true" t="shared" si="5" ref="E47:F49">C47/454*1000</f>
        <v>1.0132158590308369</v>
      </c>
      <c r="F47" s="109">
        <f t="shared" si="5"/>
        <v>66.07929515418502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91</v>
      </c>
      <c r="C48" s="122">
        <v>0.046</v>
      </c>
      <c r="D48" s="109">
        <v>30.24</v>
      </c>
      <c r="E48" s="122">
        <f t="shared" si="5"/>
        <v>0.1013215859030837</v>
      </c>
      <c r="F48" s="109">
        <f t="shared" si="5"/>
        <v>66.60792951541849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98</v>
      </c>
      <c r="C49" s="122">
        <v>0.45</v>
      </c>
      <c r="D49" s="109">
        <v>30.46</v>
      </c>
      <c r="E49" s="122">
        <f t="shared" si="5"/>
        <v>0.9911894273127754</v>
      </c>
      <c r="F49" s="109">
        <f t="shared" si="5"/>
        <v>67.09251101321587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30" t="s">
        <v>21</v>
      </c>
      <c r="D51" s="131"/>
      <c r="E51" s="130" t="s">
        <v>6</v>
      </c>
      <c r="F51" s="131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85</v>
      </c>
      <c r="C52" s="117">
        <v>0.29</v>
      </c>
      <c r="D52" s="116">
        <v>10.57</v>
      </c>
      <c r="E52" s="117">
        <f aca="true" t="shared" si="6" ref="E52:F54">C52*22.0462</f>
        <v>6.3933979999999995</v>
      </c>
      <c r="F52" s="109">
        <f t="shared" si="6"/>
        <v>233.028334</v>
      </c>
      <c r="G52" s="29"/>
      <c r="H52" s="27"/>
      <c r="I52" s="93"/>
      <c r="J52" s="75"/>
      <c r="K52" s="40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91</v>
      </c>
      <c r="C53" s="117">
        <v>0.29</v>
      </c>
      <c r="D53" s="116">
        <v>10.84</v>
      </c>
      <c r="E53" s="117">
        <f t="shared" si="6"/>
        <v>6.3933979999999995</v>
      </c>
      <c r="F53" s="109">
        <f t="shared" si="6"/>
        <v>238.980808</v>
      </c>
      <c r="G53" s="27"/>
      <c r="H53" s="27"/>
      <c r="I53" s="94"/>
      <c r="J53" s="75"/>
      <c r="K53" s="75"/>
      <c r="L53" s="40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98</v>
      </c>
      <c r="C54" s="117">
        <v>0.285</v>
      </c>
      <c r="D54" s="116">
        <v>11.07</v>
      </c>
      <c r="E54" s="117">
        <f t="shared" si="6"/>
        <v>6.283166999999999</v>
      </c>
      <c r="F54" s="109">
        <f t="shared" si="6"/>
        <v>244.051434</v>
      </c>
      <c r="G54" s="27"/>
      <c r="H54" s="27"/>
      <c r="I54" s="94"/>
      <c r="J54" s="75"/>
      <c r="K54" s="75"/>
      <c r="L54" s="75"/>
      <c r="M54" s="40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40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30" t="s">
        <v>23</v>
      </c>
      <c r="D56" s="131"/>
      <c r="E56" s="130" t="s">
        <v>24</v>
      </c>
      <c r="F56" s="131"/>
      <c r="H56" s="27"/>
      <c r="I56" s="93"/>
      <c r="J56" s="75"/>
      <c r="K56" s="75"/>
      <c r="L56" s="75"/>
      <c r="M56" s="75"/>
      <c r="N56" s="75"/>
      <c r="O56" s="40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92</v>
      </c>
      <c r="C57" s="121">
        <v>0.003</v>
      </c>
      <c r="D57" s="116">
        <v>1.367</v>
      </c>
      <c r="E57" s="121">
        <f aca="true" t="shared" si="7" ref="E57:F59">C57/3.785</f>
        <v>0.0007926023778071334</v>
      </c>
      <c r="F57" s="109">
        <f t="shared" si="7"/>
        <v>0.36116248348745045</v>
      </c>
      <c r="G57" s="29"/>
      <c r="H57" s="27"/>
      <c r="I57" s="93"/>
      <c r="J57" s="75"/>
      <c r="K57" s="75"/>
      <c r="L57" s="75"/>
      <c r="M57" s="75"/>
      <c r="N57" s="75"/>
      <c r="O57" s="75"/>
      <c r="P57" s="40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28" t="s">
        <v>85</v>
      </c>
      <c r="C58" s="121">
        <v>0.007</v>
      </c>
      <c r="D58" s="116">
        <v>1.386</v>
      </c>
      <c r="E58" s="121">
        <f t="shared" si="7"/>
        <v>0.0018494055482166445</v>
      </c>
      <c r="F58" s="109">
        <f t="shared" si="7"/>
        <v>0.3661822985468956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40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96</v>
      </c>
      <c r="C59" s="121">
        <v>0.011</v>
      </c>
      <c r="D59" s="116">
        <v>1.391</v>
      </c>
      <c r="E59" s="121">
        <f t="shared" si="7"/>
        <v>0.0029062087186261555</v>
      </c>
      <c r="F59" s="109">
        <f t="shared" si="7"/>
        <v>0.36750330250990754</v>
      </c>
      <c r="G59" s="27"/>
      <c r="H59" s="27"/>
      <c r="I59" s="94"/>
      <c r="J59" s="75"/>
      <c r="K59" s="75"/>
      <c r="L59" s="75"/>
      <c r="M59" s="40"/>
      <c r="N59" s="75"/>
      <c r="O59" s="75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30" t="s">
        <v>26</v>
      </c>
      <c r="D61" s="131"/>
      <c r="E61" s="130" t="s">
        <v>27</v>
      </c>
      <c r="F61" s="131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93</v>
      </c>
      <c r="C62" s="121">
        <v>2.075</v>
      </c>
      <c r="D62" s="119">
        <v>1.096</v>
      </c>
      <c r="E62" s="121">
        <f>C62/454*100</f>
        <v>0.45704845814977973</v>
      </c>
      <c r="F62" s="120">
        <f>D62/454*1000</f>
        <v>2.4140969162995596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114" t="s">
        <v>97</v>
      </c>
      <c r="C63" s="121">
        <v>2.25</v>
      </c>
      <c r="D63" s="119">
        <v>1.13</v>
      </c>
      <c r="E63" s="121">
        <f>C63/454*100</f>
        <v>0.4955947136563877</v>
      </c>
      <c r="F63" s="120">
        <f>D63/454*1000</f>
        <v>2.488986784140969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114" t="s">
        <v>99</v>
      </c>
      <c r="C64" s="121">
        <v>3.025</v>
      </c>
      <c r="D64" s="119">
        <v>1.19025</v>
      </c>
      <c r="E64" s="121">
        <f>C64/454*100</f>
        <v>0.6662995594713657</v>
      </c>
      <c r="F64" s="120">
        <f>D64/454*1000</f>
        <v>2.6216960352422904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41" t="s">
        <v>26</v>
      </c>
      <c r="D66" s="141"/>
      <c r="E66" s="130" t="s">
        <v>29</v>
      </c>
      <c r="F66" s="131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83</v>
      </c>
      <c r="C67" s="84">
        <v>0.0006</v>
      </c>
      <c r="D67" s="115">
        <v>0.1479</v>
      </c>
      <c r="E67" s="84">
        <f>C67/454*1000000</f>
        <v>1.3215859030837005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76" t="s">
        <v>88</v>
      </c>
      <c r="C68" s="84">
        <v>0.0009</v>
      </c>
      <c r="D68" s="115">
        <v>0.1504</v>
      </c>
      <c r="E68" s="84">
        <f>C68/454*1000000</f>
        <v>1.9823788546255507</v>
      </c>
      <c r="F68" s="109">
        <f>D68/454*1000000</f>
        <v>331.27753303964755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1.1304</v>
      </c>
      <c r="F74" s="96">
        <v>0.0085</v>
      </c>
      <c r="G74" s="96">
        <v>1.5054</v>
      </c>
      <c r="H74" s="96">
        <v>1.0768</v>
      </c>
      <c r="I74" s="96">
        <v>0.7842</v>
      </c>
      <c r="J74" s="96">
        <v>0.7788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0.8845</v>
      </c>
      <c r="E75" s="97" t="s">
        <v>81</v>
      </c>
      <c r="F75" s="97">
        <v>0.0075</v>
      </c>
      <c r="G75" s="97">
        <v>1.3318</v>
      </c>
      <c r="H75" s="97">
        <v>0.9528</v>
      </c>
      <c r="I75" s="97">
        <v>0.6936</v>
      </c>
      <c r="J75" s="97">
        <v>0.6889</v>
      </c>
      <c r="K75" s="97">
        <v>0.1141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117.65</v>
      </c>
      <c r="E76" s="96">
        <v>132.98</v>
      </c>
      <c r="F76" s="96" t="s">
        <v>81</v>
      </c>
      <c r="G76" s="96">
        <v>177.09</v>
      </c>
      <c r="H76" s="96">
        <v>126.695</v>
      </c>
      <c r="I76" s="96">
        <v>92.251</v>
      </c>
      <c r="J76" s="96">
        <v>91.623</v>
      </c>
      <c r="K76" s="96">
        <v>15.1737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0.6643</v>
      </c>
      <c r="E77" s="97">
        <v>0.7509</v>
      </c>
      <c r="F77" s="97">
        <v>0.0056</v>
      </c>
      <c r="G77" s="97" t="s">
        <v>81</v>
      </c>
      <c r="H77" s="97">
        <v>0.7152</v>
      </c>
      <c r="I77" s="97">
        <v>0.5209</v>
      </c>
      <c r="J77" s="97">
        <v>0.5173</v>
      </c>
      <c r="K77" s="97">
        <v>0.0857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0.9286</v>
      </c>
      <c r="E78" s="96">
        <v>1.0497</v>
      </c>
      <c r="F78" s="96">
        <v>0.0079</v>
      </c>
      <c r="G78" s="96">
        <v>1.398</v>
      </c>
      <c r="H78" s="96" t="s">
        <v>81</v>
      </c>
      <c r="I78" s="96">
        <v>0.7282</v>
      </c>
      <c r="J78" s="96">
        <v>0.7231</v>
      </c>
      <c r="K78" s="96">
        <v>0.1198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1.2753</v>
      </c>
      <c r="E79" s="97">
        <v>1.4417</v>
      </c>
      <c r="F79" s="97">
        <v>0.0108</v>
      </c>
      <c r="G79" s="97">
        <v>1.9196</v>
      </c>
      <c r="H79" s="97">
        <v>1.3733</v>
      </c>
      <c r="I79" s="97" t="s">
        <v>81</v>
      </c>
      <c r="J79" s="97">
        <v>0.9931</v>
      </c>
      <c r="K79" s="97">
        <v>0.1645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1.2837</v>
      </c>
      <c r="E80" s="96">
        <v>1.4514</v>
      </c>
      <c r="F80" s="96">
        <v>0.0109</v>
      </c>
      <c r="G80" s="96">
        <v>1.9325</v>
      </c>
      <c r="H80" s="96">
        <v>1.3825</v>
      </c>
      <c r="I80" s="96">
        <v>1.0067</v>
      </c>
      <c r="J80" s="96" t="s">
        <v>81</v>
      </c>
      <c r="K80" s="96">
        <v>0.1656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7.7541</v>
      </c>
      <c r="E81" s="97">
        <v>8.7654</v>
      </c>
      <c r="F81" s="97">
        <v>0.0659</v>
      </c>
      <c r="G81" s="97">
        <v>11.6739</v>
      </c>
      <c r="H81" s="97">
        <v>8.3499</v>
      </c>
      <c r="I81" s="97">
        <v>6.0801</v>
      </c>
      <c r="J81" s="97">
        <v>6.0394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8" t="s">
        <v>63</v>
      </c>
      <c r="C101" s="133"/>
      <c r="D101" s="133"/>
      <c r="E101" s="133"/>
      <c r="F101" s="133"/>
    </row>
    <row r="102" spans="2:6" ht="15">
      <c r="B102" s="132" t="s">
        <v>64</v>
      </c>
      <c r="C102" s="133"/>
      <c r="D102" s="133"/>
      <c r="E102" s="133"/>
      <c r="F102" s="133"/>
    </row>
    <row r="103" spans="2:6" ht="78" customHeight="1">
      <c r="B103" s="132" t="s">
        <v>65</v>
      </c>
      <c r="C103" s="133"/>
      <c r="D103" s="133"/>
      <c r="E103" s="133"/>
      <c r="F103" s="133"/>
    </row>
    <row r="104" spans="2:6" ht="15">
      <c r="B104" s="132" t="s">
        <v>66</v>
      </c>
      <c r="C104" s="133"/>
      <c r="D104" s="133"/>
      <c r="E104" s="133"/>
      <c r="F104" s="133"/>
    </row>
    <row r="105" spans="2:6" ht="15">
      <c r="B105" s="132" t="s">
        <v>67</v>
      </c>
      <c r="C105" s="133"/>
      <c r="D105" s="133"/>
      <c r="E105" s="133"/>
      <c r="F105" s="133"/>
    </row>
    <row r="106" spans="2:6" ht="15">
      <c r="B106" s="132" t="s">
        <v>68</v>
      </c>
      <c r="C106" s="133"/>
      <c r="D106" s="133"/>
      <c r="E106" s="133"/>
      <c r="F106" s="133"/>
    </row>
    <row r="107" spans="2:6" ht="15">
      <c r="B107" s="132" t="s">
        <v>69</v>
      </c>
      <c r="C107" s="133"/>
      <c r="D107" s="133"/>
      <c r="E107" s="133"/>
      <c r="F107" s="133"/>
    </row>
    <row r="108" spans="2:6" ht="15">
      <c r="B108" s="134" t="s">
        <v>70</v>
      </c>
      <c r="C108" s="133"/>
      <c r="D108" s="133"/>
      <c r="E108" s="133"/>
      <c r="F108" s="133"/>
    </row>
    <row r="110" spans="2:6" ht="15.75">
      <c r="B110" s="52" t="s">
        <v>71</v>
      </c>
      <c r="C110" s="135"/>
      <c r="D110" s="136"/>
      <c r="E110" s="136"/>
      <c r="F110" s="137"/>
    </row>
    <row r="111" spans="2:6" ht="30.75" customHeight="1">
      <c r="B111" s="52" t="s">
        <v>72</v>
      </c>
      <c r="C111" s="139" t="s">
        <v>73</v>
      </c>
      <c r="D111" s="139"/>
      <c r="E111" s="139" t="s">
        <v>74</v>
      </c>
      <c r="F111" s="139"/>
    </row>
    <row r="112" spans="2:6" ht="30.75" customHeight="1">
      <c r="B112" s="52" t="s">
        <v>75</v>
      </c>
      <c r="C112" s="139" t="s">
        <v>76</v>
      </c>
      <c r="D112" s="139"/>
      <c r="E112" s="139" t="s">
        <v>77</v>
      </c>
      <c r="F112" s="139"/>
    </row>
    <row r="113" spans="2:6" ht="15" customHeight="1">
      <c r="B113" s="140" t="s">
        <v>78</v>
      </c>
      <c r="C113" s="139" t="s">
        <v>79</v>
      </c>
      <c r="D113" s="139"/>
      <c r="E113" s="139" t="s">
        <v>80</v>
      </c>
      <c r="F113" s="139"/>
    </row>
    <row r="114" spans="2:6" ht="15">
      <c r="B114" s="140"/>
      <c r="C114" s="139"/>
      <c r="D114" s="139"/>
      <c r="E114" s="139"/>
      <c r="F114" s="139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2015-02-02T07:51:34Z</dcterms:modified>
  <cp:category/>
  <cp:version/>
  <cp:contentType/>
  <cp:contentStatus/>
</cp:coreProperties>
</file>