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<sst xmlns="http://schemas.openxmlformats.org/spreadsheetml/2006/main" count="150" uniqueCount="105">
  <si>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</si>
  <si>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</si>
  <si>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</si>
  <si>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</si>
  <si>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</si>
  <si>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</si>
  <si>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</si>
  <si>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Грудень'15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</si>
  <si>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</si>
  <si>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</si>
  <si>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</si>
  <si>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</si>
  <si>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</si>
  <si>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</si>
  <si>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</si>
  <si>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</si>
  <si>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</si>
  <si>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</si>
  <si>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</si>
  <si>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</si>
  <si>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</si>
  <si>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</si>
  <si>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</si>
  <si>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</si>
  <si>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</si>
  <si>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</si>
  <si>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</si>
  <si>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</si>
  <si>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</si>
  <si>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</si>
  <si>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</si>
  <si>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</si>
  <si>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</si>
  <si>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</si>
  <si>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</si>
  <si>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</si>
  <si>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</si>
  <si>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</si>
  <si>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</si>
  <si>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</si>
  <si>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</si>
  <si>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</si>
  <si>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</si>
  <si>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</si>
  <si>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</si>
  <si>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</si>
  <si>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</si>
  <si>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</si>
  <si>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</si>
  <si>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</si>
  <si>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</si>
  <si>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</si>
  <si>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</si>
  <si>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</si>
  <si>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</si>
  <si>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</si>
  <si>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</si>
  <si>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</si>
  <si>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</si>
  <si>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</si>
  <si>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</si>
  <si>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</si>
  <si>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</si>
  <si>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</si>
  <si>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</si>
  <si>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</si>
  <si>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</si>
  <si>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</si>
  <si>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</si>
  <si>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</si>
  <si>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</si>
  <si>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</si>
  <si>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</si>
  <si>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</si>
  <si>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</si>
  <si>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</si>
  <si>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</si>
  <si>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</si>
  <si>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</si>
  <si>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</si>
  <si>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</si>
  <si>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</si>
  <si>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</si>
  <si>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</si>
  <si>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</si>
  <si>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</si>
  <si>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</si>
  <si>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</si>
  <si>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</si>
  <si>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</si>
  <si>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</si>
  <si>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Січень' 16 (€/МT)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</si>
  <si>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</si>
  <si>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</si>
  <si>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</si>
  <si>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</si>
  <si>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</si>
  <si>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</si>
  <si>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</si>
  <si>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</si>
  <si>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</si>
  <si>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</si>
  <si>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</si>
  <si>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</si>
  <si>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29 грудня 2015 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</si>
</sst>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E67" sqref="E67:E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7" t="s">
        <v>104</v>
      </c>
      <c r="D4" s="148"/>
      <c r="E4" s="148"/>
      <c r="F4" s="149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4" t="s">
        <v>5</v>
      </c>
      <c r="D6" s="145"/>
      <c r="E6" s="146" t="s">
        <v>6</v>
      </c>
      <c r="F6" s="146"/>
      <c r="G6" s="27"/>
      <c r="I6"/>
    </row>
    <row r="7" spans="2:8" s="6" customFormat="1" ht="15">
      <c r="B7" s="28" t="s">
        <v>8</v>
      </c>
      <c r="C7" s="131">
        <v>0.014</v>
      </c>
      <c r="D7" s="14">
        <v>3.614</v>
      </c>
      <c r="E7" s="131">
        <f aca="true" t="shared" si="0" ref="E7:F9">C7*39.3683</f>
        <v>0.5511562</v>
      </c>
      <c r="F7" s="13">
        <f t="shared" si="0"/>
        <v>142.2770362</v>
      </c>
      <c r="G7" s="29"/>
      <c r="H7" s="29"/>
    </row>
    <row r="8" spans="2:8" s="6" customFormat="1" ht="15">
      <c r="B8" s="28" t="s">
        <v>9</v>
      </c>
      <c r="C8" s="150">
        <v>0.012</v>
      </c>
      <c r="D8" s="14">
        <v>3.694</v>
      </c>
      <c r="E8" s="150">
        <f t="shared" si="0"/>
        <v>0.4724196</v>
      </c>
      <c r="F8" s="13">
        <f t="shared" si="0"/>
        <v>145.4265002</v>
      </c>
      <c r="G8" s="27"/>
      <c r="H8" s="27"/>
    </row>
    <row r="9" spans="2:17" s="6" customFormat="1" ht="15">
      <c r="B9" s="28" t="s">
        <v>103</v>
      </c>
      <c r="C9" s="150">
        <v>0.012</v>
      </c>
      <c r="D9" s="14">
        <v>3.75</v>
      </c>
      <c r="E9" s="150">
        <f t="shared" si="0"/>
        <v>0.4724196</v>
      </c>
      <c r="F9" s="13">
        <f t="shared" si="0"/>
        <v>147.631125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6" t="s">
        <v>10</v>
      </c>
      <c r="D11" s="146"/>
      <c r="E11" s="144" t="s">
        <v>6</v>
      </c>
      <c r="F11" s="145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91</v>
      </c>
      <c r="C12" s="66">
        <v>0</v>
      </c>
      <c r="D12" s="76">
        <v>145</v>
      </c>
      <c r="E12" s="66">
        <f>C12/D76</f>
        <v>0</v>
      </c>
      <c r="F12" s="104">
        <f>D12/D76</f>
        <v>158.52191975511099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11</v>
      </c>
      <c r="C13" s="127">
        <v>0.31</v>
      </c>
      <c r="D13" s="76">
        <v>164</v>
      </c>
      <c r="E13" s="127">
        <f>C13/D76</f>
        <v>0.33890893189023724</v>
      </c>
      <c r="F13" s="104">
        <f>D13/D76</f>
        <v>179.2937575161255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92</v>
      </c>
      <c r="C14" s="127">
        <v>0.59</v>
      </c>
      <c r="D14" s="13">
        <v>171.75</v>
      </c>
      <c r="E14" s="127">
        <f>C14/D76</f>
        <v>0.6450202252104515</v>
      </c>
      <c r="F14" s="104">
        <f>D14/D76</f>
        <v>187.76648081338143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12</v>
      </c>
      <c r="C16" s="144" t="s">
        <v>5</v>
      </c>
      <c r="D16" s="145"/>
      <c r="E16" s="146" t="s">
        <v>6</v>
      </c>
      <c r="F16" s="146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8</v>
      </c>
      <c r="C17" s="131">
        <v>0.092</v>
      </c>
      <c r="D17" s="14">
        <v>4.76</v>
      </c>
      <c r="E17" s="131">
        <f aca="true" t="shared" si="1" ref="E17:F19">C17*36.7437</f>
        <v>3.3804203999999998</v>
      </c>
      <c r="F17" s="13">
        <f t="shared" si="1"/>
        <v>174.90001199999998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9</v>
      </c>
      <c r="C18" s="131">
        <v>0.086</v>
      </c>
      <c r="D18" s="14">
        <v>4.822</v>
      </c>
      <c r="E18" s="131">
        <f t="shared" si="1"/>
        <v>3.1599581999999993</v>
      </c>
      <c r="F18" s="13">
        <f t="shared" si="1"/>
        <v>177.17812139999998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103</v>
      </c>
      <c r="C19" s="131">
        <v>0.08</v>
      </c>
      <c r="D19" s="14">
        <v>4.892</v>
      </c>
      <c r="E19" s="131">
        <f t="shared" si="1"/>
        <v>2.9394959999999997</v>
      </c>
      <c r="F19" s="13">
        <f t="shared" si="1"/>
        <v>179.7501804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12</v>
      </c>
      <c r="C21" s="146" t="s">
        <v>13</v>
      </c>
      <c r="D21" s="146"/>
      <c r="E21" s="144" t="s">
        <v>14</v>
      </c>
      <c r="F21" s="145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93</v>
      </c>
      <c r="C22" s="151">
        <v>0.72</v>
      </c>
      <c r="D22" s="104">
        <v>174.25</v>
      </c>
      <c r="E22" s="151">
        <f>C22/D76</f>
        <v>0.787143325680551</v>
      </c>
      <c r="F22" s="104">
        <f>D22/D76</f>
        <v>190.49961736088335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94</v>
      </c>
      <c r="C23" s="151">
        <v>0.7</v>
      </c>
      <c r="D23" s="76">
        <v>179.5</v>
      </c>
      <c r="E23" s="151">
        <f>C23/D76</f>
        <v>0.7652782333005357</v>
      </c>
      <c r="F23" s="104">
        <f>D23/D76</f>
        <v>196.2392041106374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95</v>
      </c>
      <c r="C24" s="151">
        <v>0.55</v>
      </c>
      <c r="D24" s="13">
        <v>184.25</v>
      </c>
      <c r="E24" s="151">
        <f>C24/D76</f>
        <v>0.601290040450421</v>
      </c>
      <c r="F24" s="104">
        <f>D24/D76</f>
        <v>201.432163550891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16</v>
      </c>
      <c r="C26" s="146" t="s">
        <v>17</v>
      </c>
      <c r="D26" s="146"/>
      <c r="E26" s="146" t="s">
        <v>14</v>
      </c>
      <c r="F26" s="146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18</v>
      </c>
      <c r="C27" s="151">
        <v>0.54</v>
      </c>
      <c r="D27" s="76">
        <v>374.25</v>
      </c>
      <c r="E27" s="151">
        <f>C27/D76</f>
        <v>0.5903574942604133</v>
      </c>
      <c r="F27" s="104">
        <f>D27/D76</f>
        <v>409.1505411610364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15</v>
      </c>
      <c r="C28" s="151">
        <v>0.54</v>
      </c>
      <c r="D28" s="76">
        <v>373.5</v>
      </c>
      <c r="E28" s="151">
        <f>C28/$D$76</f>
        <v>0.5903574942604133</v>
      </c>
      <c r="F28" s="104">
        <f>D28/$D$76</f>
        <v>408.33060019678584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19</v>
      </c>
      <c r="C29" s="151">
        <v>0.28</v>
      </c>
      <c r="D29" s="100">
        <v>364.25</v>
      </c>
      <c r="E29" s="151">
        <f>C29/$D$76</f>
        <v>0.3061112933202143</v>
      </c>
      <c r="F29" s="104">
        <f>D29/$D$76</f>
        <v>398.21799497102876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20</v>
      </c>
      <c r="C31" s="141" t="s">
        <v>5</v>
      </c>
      <c r="D31" s="142"/>
      <c r="E31" s="141" t="s">
        <v>6</v>
      </c>
      <c r="F31" s="142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8</v>
      </c>
      <c r="C32" s="130">
        <v>0.032</v>
      </c>
      <c r="D32" s="109">
        <v>2.214</v>
      </c>
      <c r="E32" s="130">
        <f aca="true" t="shared" si="2" ref="E32:F34">C32*58.0164</f>
        <v>1.8565247999999999</v>
      </c>
      <c r="F32" s="104">
        <f t="shared" si="2"/>
        <v>128.4483096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9</v>
      </c>
      <c r="C33" s="130">
        <v>0.022</v>
      </c>
      <c r="D33" s="109">
        <v>2.222</v>
      </c>
      <c r="E33" s="130">
        <f t="shared" si="2"/>
        <v>1.2763608</v>
      </c>
      <c r="F33" s="104">
        <f t="shared" si="2"/>
        <v>128.91244079999998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103</v>
      </c>
      <c r="C34" s="130">
        <v>0.02</v>
      </c>
      <c r="D34" s="109" t="s">
        <v>100</v>
      </c>
      <c r="E34" s="130">
        <f t="shared" si="2"/>
        <v>1.160328</v>
      </c>
      <c r="F34" s="104" t="s">
        <v>100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21</v>
      </c>
      <c r="C36" s="141" t="s">
        <v>5</v>
      </c>
      <c r="D36" s="142"/>
      <c r="E36" s="141" t="s">
        <v>6</v>
      </c>
      <c r="F36" s="142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22</v>
      </c>
      <c r="C37" s="131">
        <v>0.05</v>
      </c>
      <c r="D37" s="109">
        <v>8.696</v>
      </c>
      <c r="E37" s="131">
        <f aca="true" t="shared" si="3" ref="E37:F39">C37*36.7437</f>
        <v>1.8371849999999998</v>
      </c>
      <c r="F37" s="104">
        <f t="shared" si="3"/>
        <v>319.5232152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31">
        <v>0.044</v>
      </c>
      <c r="D38" s="109">
        <v>8.65</v>
      </c>
      <c r="E38" s="131">
        <f t="shared" si="3"/>
        <v>1.6167227999999998</v>
      </c>
      <c r="F38" s="104">
        <f t="shared" si="3"/>
        <v>317.833005</v>
      </c>
      <c r="G38" s="29"/>
      <c r="H38" s="27"/>
      <c r="K38" s="26"/>
      <c r="L38" s="26"/>
      <c r="M38" s="26"/>
    </row>
    <row r="39" spans="2:13" s="6" customFormat="1" ht="15">
      <c r="B39" s="28" t="s">
        <v>9</v>
      </c>
      <c r="C39" s="131">
        <v>0.05</v>
      </c>
      <c r="D39" s="109">
        <v>8.712</v>
      </c>
      <c r="E39" s="131">
        <f t="shared" si="3"/>
        <v>1.8371849999999998</v>
      </c>
      <c r="F39" s="104">
        <f t="shared" si="3"/>
        <v>320.11111439999996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23</v>
      </c>
      <c r="C41" s="141" t="s">
        <v>24</v>
      </c>
      <c r="D41" s="142"/>
      <c r="E41" s="141" t="s">
        <v>6</v>
      </c>
      <c r="F41" s="142"/>
      <c r="G41" s="33"/>
      <c r="H41" s="33"/>
      <c r="I41" s="25"/>
      <c r="J41" s="6"/>
    </row>
    <row r="42" spans="2:13" s="25" customFormat="1" ht="15">
      <c r="B42" s="28" t="s">
        <v>22</v>
      </c>
      <c r="C42" s="131">
        <v>0.012</v>
      </c>
      <c r="D42" s="110">
        <v>268.4</v>
      </c>
      <c r="E42" s="131">
        <f aca="true" t="shared" si="4" ref="E42:F44">C42*1.1023</f>
        <v>0.0132276</v>
      </c>
      <c r="F42" s="110">
        <f t="shared" si="4"/>
        <v>295.85732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1">
        <v>0.009</v>
      </c>
      <c r="D43" s="110">
        <v>271.5</v>
      </c>
      <c r="E43" s="131">
        <f t="shared" si="4"/>
        <v>0.0099207</v>
      </c>
      <c r="F43" s="110">
        <f t="shared" si="4"/>
        <v>299.27445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</v>
      </c>
      <c r="C44" s="131">
        <v>0.01</v>
      </c>
      <c r="D44" s="110">
        <v>273</v>
      </c>
      <c r="E44" s="131">
        <f t="shared" si="4"/>
        <v>0.011023000000000002</v>
      </c>
      <c r="F44" s="110">
        <f t="shared" si="4"/>
        <v>300.9279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28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25</v>
      </c>
      <c r="C46" s="141" t="s">
        <v>26</v>
      </c>
      <c r="D46" s="142"/>
      <c r="E46" s="141" t="s">
        <v>27</v>
      </c>
      <c r="F46" s="142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97</v>
      </c>
      <c r="C47" s="151">
        <v>0.32</v>
      </c>
      <c r="D47" s="104">
        <v>30.49</v>
      </c>
      <c r="E47" s="151">
        <f aca="true" t="shared" si="5" ref="E47:F49">C47/454*1000</f>
        <v>0.7048458149779736</v>
      </c>
      <c r="F47" s="104">
        <f t="shared" si="5"/>
        <v>67.15859030837004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96</v>
      </c>
      <c r="C48" s="151">
        <v>0.33</v>
      </c>
      <c r="D48" s="104">
        <v>30.75</v>
      </c>
      <c r="E48" s="151">
        <f t="shared" si="5"/>
        <v>0.7268722466960352</v>
      </c>
      <c r="F48" s="104">
        <f t="shared" si="5"/>
        <v>67.73127753303964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</v>
      </c>
      <c r="C49" s="151">
        <v>0.33</v>
      </c>
      <c r="D49" s="104">
        <v>30.96</v>
      </c>
      <c r="E49" s="151">
        <f t="shared" si="5"/>
        <v>0.7268722466960352</v>
      </c>
      <c r="F49" s="104">
        <f t="shared" si="5"/>
        <v>68.19383259911895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28</v>
      </c>
      <c r="C51" s="141" t="s">
        <v>29</v>
      </c>
      <c r="D51" s="142"/>
      <c r="E51" s="141" t="s">
        <v>6</v>
      </c>
      <c r="F51" s="142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22</v>
      </c>
      <c r="C52" s="15">
        <v>0.605</v>
      </c>
      <c r="D52" s="109">
        <v>11.67</v>
      </c>
      <c r="E52" s="15">
        <f aca="true" t="shared" si="6" ref="E52:F54">C52*22.0462</f>
        <v>13.337950999999999</v>
      </c>
      <c r="F52" s="104">
        <f t="shared" si="6"/>
        <v>257.279154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96</v>
      </c>
      <c r="C53" s="15">
        <v>0.61</v>
      </c>
      <c r="D53" s="109">
        <v>11.92</v>
      </c>
      <c r="E53" s="15">
        <f t="shared" si="6"/>
        <v>13.448182</v>
      </c>
      <c r="F53" s="104">
        <f t="shared" si="6"/>
        <v>262.790704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</v>
      </c>
      <c r="C54" s="15">
        <v>0.605</v>
      </c>
      <c r="D54" s="109">
        <v>12.13</v>
      </c>
      <c r="E54" s="15">
        <f t="shared" si="6"/>
        <v>13.337950999999999</v>
      </c>
      <c r="F54" s="104">
        <f t="shared" si="6"/>
        <v>267.420406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30</v>
      </c>
      <c r="C56" s="141" t="s">
        <v>31</v>
      </c>
      <c r="D56" s="142"/>
      <c r="E56" s="141" t="s">
        <v>32</v>
      </c>
      <c r="F56" s="142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97</v>
      </c>
      <c r="C57" s="15">
        <v>0.008</v>
      </c>
      <c r="D57" s="109">
        <v>1.397</v>
      </c>
      <c r="E57" s="15">
        <f aca="true" t="shared" si="7" ref="E57:F59">C57/3.785</f>
        <v>0.0021136063408190224</v>
      </c>
      <c r="F57" s="104">
        <f t="shared" si="7"/>
        <v>0.3690885072655218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99</v>
      </c>
      <c r="C58" s="15">
        <v>0.004</v>
      </c>
      <c r="D58" s="109">
        <v>1.407</v>
      </c>
      <c r="E58" s="15">
        <f t="shared" si="7"/>
        <v>0.0010568031704095112</v>
      </c>
      <c r="F58" s="104">
        <f t="shared" si="7"/>
        <v>0.37173051519154554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96</v>
      </c>
      <c r="C59" s="15">
        <v>0.003</v>
      </c>
      <c r="D59" s="109">
        <v>1.43</v>
      </c>
      <c r="E59" s="15">
        <f t="shared" si="7"/>
        <v>0.0007926023778071334</v>
      </c>
      <c r="F59" s="104">
        <f t="shared" si="7"/>
        <v>0.3778071334214002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33</v>
      </c>
      <c r="C61" s="141" t="s">
        <v>34</v>
      </c>
      <c r="D61" s="142"/>
      <c r="E61" s="141" t="s">
        <v>35</v>
      </c>
      <c r="F61" s="142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7</v>
      </c>
      <c r="C62" s="152">
        <v>0</v>
      </c>
      <c r="D62" s="113">
        <v>0.78775</v>
      </c>
      <c r="E62" s="152">
        <f>C62/454*100</f>
        <v>0</v>
      </c>
      <c r="F62" s="111">
        <f>D62/454*1000</f>
        <v>1.7351321585903083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97</v>
      </c>
      <c r="C63" s="129">
        <v>0.00575</v>
      </c>
      <c r="D63" s="113">
        <v>0.792</v>
      </c>
      <c r="E63" s="129">
        <f>C63/454*100</f>
        <v>0.0012665198237885463</v>
      </c>
      <c r="F63" s="111">
        <f>D63/454*1000</f>
        <v>1.7444933920704848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98</v>
      </c>
      <c r="C64" s="85">
        <v>0.002</v>
      </c>
      <c r="D64" s="113">
        <v>0.83325</v>
      </c>
      <c r="E64" s="85">
        <f>C64/454*100</f>
        <v>0.00044052863436123345</v>
      </c>
      <c r="F64" s="111">
        <f>D64/454*1000</f>
        <v>1.8353524229074891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36</v>
      </c>
      <c r="C66" s="140" t="s">
        <v>34</v>
      </c>
      <c r="D66" s="140"/>
      <c r="E66" s="141" t="s">
        <v>37</v>
      </c>
      <c r="F66" s="142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101</v>
      </c>
      <c r="C67" s="69">
        <v>0.0002</v>
      </c>
      <c r="D67" s="108">
        <v>0.1477</v>
      </c>
      <c r="E67" s="69">
        <f aca="true" t="shared" si="8" ref="E67:F69">C67/454*1000000</f>
        <v>0.4405286343612335</v>
      </c>
      <c r="F67" s="104">
        <f t="shared" si="8"/>
        <v>325.3303964757709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102</v>
      </c>
      <c r="C68" s="69">
        <v>0.0004</v>
      </c>
      <c r="D68" s="108" t="s">
        <v>100</v>
      </c>
      <c r="E68" s="69">
        <f t="shared" si="8"/>
        <v>0.881057268722467</v>
      </c>
      <c r="F68" s="104" t="s">
        <v>100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38</v>
      </c>
      <c r="C69" s="69">
        <v>0.0007</v>
      </c>
      <c r="D69" s="108" t="s">
        <v>100</v>
      </c>
      <c r="E69" s="69">
        <f t="shared" si="8"/>
        <v>1.5418502202643172</v>
      </c>
      <c r="F69" s="104" t="s">
        <v>100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39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40</v>
      </c>
      <c r="E74" s="49" t="s">
        <v>41</v>
      </c>
      <c r="F74" s="49" t="s">
        <v>42</v>
      </c>
      <c r="G74" s="49" t="s">
        <v>43</v>
      </c>
      <c r="H74" s="49" t="s">
        <v>44</v>
      </c>
      <c r="I74" s="49" t="s">
        <v>45</v>
      </c>
      <c r="J74" s="49" t="s">
        <v>46</v>
      </c>
      <c r="K74" s="49" t="s">
        <v>47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48</v>
      </c>
      <c r="D75" s="91" t="s">
        <v>49</v>
      </c>
      <c r="E75" s="92">
        <v>1.0933</v>
      </c>
      <c r="F75" s="92">
        <v>0.0083</v>
      </c>
      <c r="G75" s="92">
        <v>1.484</v>
      </c>
      <c r="H75" s="92">
        <v>1.0081</v>
      </c>
      <c r="I75" s="92">
        <v>0.7222</v>
      </c>
      <c r="J75" s="92">
        <v>0.7287</v>
      </c>
      <c r="K75" s="92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50</v>
      </c>
      <c r="D76" s="93">
        <v>0.9147</v>
      </c>
      <c r="E76" s="93" t="s">
        <v>100</v>
      </c>
      <c r="F76" s="93">
        <v>0.0076</v>
      </c>
      <c r="G76" s="93">
        <v>1.3574</v>
      </c>
      <c r="H76" s="93">
        <v>0.9221</v>
      </c>
      <c r="I76" s="93">
        <v>0.6606</v>
      </c>
      <c r="J76" s="93">
        <v>0.6665</v>
      </c>
      <c r="K76" s="93">
        <v>0.118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51</v>
      </c>
      <c r="D77" s="92">
        <v>120.3949</v>
      </c>
      <c r="E77" s="92">
        <v>131.6277</v>
      </c>
      <c r="F77" s="92" t="s">
        <v>49</v>
      </c>
      <c r="G77" s="92">
        <v>178.666</v>
      </c>
      <c r="H77" s="92">
        <v>121.3701</v>
      </c>
      <c r="I77" s="92">
        <v>86.9492</v>
      </c>
      <c r="J77" s="92">
        <v>87.7318</v>
      </c>
      <c r="K77" s="92">
        <v>15.5346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52</v>
      </c>
      <c r="D78" s="93">
        <v>0.6707</v>
      </c>
      <c r="E78" s="93">
        <v>0.7354</v>
      </c>
      <c r="F78" s="93">
        <v>0.0056</v>
      </c>
      <c r="G78" s="93" t="s">
        <v>49</v>
      </c>
      <c r="H78" s="93">
        <v>0.6782</v>
      </c>
      <c r="I78" s="93">
        <v>0.4835</v>
      </c>
      <c r="J78" s="93">
        <v>0.4874</v>
      </c>
      <c r="K78" s="93">
        <v>0.087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53</v>
      </c>
      <c r="D79" s="92">
        <v>0.992</v>
      </c>
      <c r="E79" s="92">
        <v>1.0845</v>
      </c>
      <c r="F79" s="92">
        <v>0.0082</v>
      </c>
      <c r="G79" s="92">
        <v>1.4721</v>
      </c>
      <c r="H79" s="92" t="s">
        <v>49</v>
      </c>
      <c r="I79" s="92">
        <v>0.7164</v>
      </c>
      <c r="J79" s="92">
        <v>0.7228</v>
      </c>
      <c r="K79" s="92">
        <v>0.128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54</v>
      </c>
      <c r="D80" s="93">
        <v>1.3847</v>
      </c>
      <c r="E80" s="93">
        <v>1.5138</v>
      </c>
      <c r="F80" s="93">
        <v>0.0115</v>
      </c>
      <c r="G80" s="93">
        <v>2.0548</v>
      </c>
      <c r="H80" s="93">
        <v>1.3959</v>
      </c>
      <c r="I80" s="93" t="s">
        <v>49</v>
      </c>
      <c r="J80" s="93">
        <v>1.009</v>
      </c>
      <c r="K80" s="93">
        <v>0.1787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55</v>
      </c>
      <c r="D81" s="92">
        <v>1.3723</v>
      </c>
      <c r="E81" s="92">
        <v>1.5003</v>
      </c>
      <c r="F81" s="92">
        <v>0.0114</v>
      </c>
      <c r="G81" s="92">
        <v>2.0365</v>
      </c>
      <c r="H81" s="92">
        <v>1.3834</v>
      </c>
      <c r="I81" s="92">
        <v>0.9911</v>
      </c>
      <c r="J81" s="92" t="s">
        <v>100</v>
      </c>
      <c r="K81" s="92">
        <v>0.1771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56</v>
      </c>
      <c r="D82" s="93">
        <v>7.7501</v>
      </c>
      <c r="E82" s="93">
        <v>8.4732</v>
      </c>
      <c r="F82" s="93">
        <v>0.0644</v>
      </c>
      <c r="G82" s="93">
        <v>11.5012</v>
      </c>
      <c r="H82" s="93">
        <v>7.8129</v>
      </c>
      <c r="I82" s="93">
        <v>5.5971</v>
      </c>
      <c r="J82" s="93">
        <v>5.6475</v>
      </c>
      <c r="K82" s="93" t="s">
        <v>49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57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58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59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60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61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62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63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64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65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66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67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68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69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70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71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72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3" t="s">
        <v>73</v>
      </c>
      <c r="C102" s="135"/>
      <c r="D102" s="135"/>
      <c r="E102" s="135"/>
      <c r="F102" s="135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34" t="s">
        <v>74</v>
      </c>
      <c r="C103" s="135"/>
      <c r="D103" s="135"/>
      <c r="E103" s="135"/>
      <c r="F103" s="135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34" t="s">
        <v>75</v>
      </c>
      <c r="C104" s="135"/>
      <c r="D104" s="135"/>
      <c r="E104" s="135"/>
      <c r="F104" s="135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34" t="s">
        <v>76</v>
      </c>
      <c r="C105" s="135"/>
      <c r="D105" s="135"/>
      <c r="E105" s="135"/>
      <c r="F105" s="135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4" t="s">
        <v>77</v>
      </c>
      <c r="C106" s="135"/>
      <c r="D106" s="135"/>
      <c r="E106" s="135"/>
      <c r="F106" s="135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4" t="s">
        <v>78</v>
      </c>
      <c r="C107" s="135"/>
      <c r="D107" s="135"/>
      <c r="E107" s="135"/>
      <c r="F107" s="135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4" t="s">
        <v>79</v>
      </c>
      <c r="C108" s="135"/>
      <c r="D108" s="135"/>
      <c r="E108" s="135"/>
      <c r="F108" s="135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6" t="s">
        <v>80</v>
      </c>
      <c r="C109" s="135"/>
      <c r="D109" s="135"/>
      <c r="E109" s="135"/>
      <c r="F109" s="135"/>
    </row>
    <row r="111" spans="2:6" ht="15.75">
      <c r="B111" s="51" t="s">
        <v>81</v>
      </c>
      <c r="C111" s="137"/>
      <c r="D111" s="138"/>
      <c r="E111" s="138"/>
      <c r="F111" s="139"/>
    </row>
    <row r="112" spans="2:6" ht="30.75" customHeight="1">
      <c r="B112" s="51" t="s">
        <v>82</v>
      </c>
      <c r="C112" s="133" t="s">
        <v>83</v>
      </c>
      <c r="D112" s="133"/>
      <c r="E112" s="133" t="s">
        <v>84</v>
      </c>
      <c r="F112" s="133"/>
    </row>
    <row r="113" spans="2:6" ht="30.75" customHeight="1">
      <c r="B113" s="51" t="s">
        <v>85</v>
      </c>
      <c r="C113" s="133" t="s">
        <v>86</v>
      </c>
      <c r="D113" s="133"/>
      <c r="E113" s="133" t="s">
        <v>87</v>
      </c>
      <c r="F113" s="133"/>
    </row>
    <row r="114" spans="2:6" ht="15" customHeight="1">
      <c r="B114" s="132" t="s">
        <v>88</v>
      </c>
      <c r="C114" s="133" t="s">
        <v>89</v>
      </c>
      <c r="D114" s="133"/>
      <c r="E114" s="133" t="s">
        <v>90</v>
      </c>
      <c r="F114" s="133"/>
    </row>
    <row r="115" spans="2:6" ht="15">
      <c r="B115" s="132"/>
      <c r="C115" s="133"/>
      <c r="D115" s="133"/>
      <c r="E115" s="133"/>
      <c r="F115" s="133"/>
    </row>
  </sheetData>
  <sheetProtection/>
  <mergeCells count="43"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2015-12-30T07:28:41Z</dcterms:modified>
  <cp:category/>
  <cp:version/>
  <cp:contentType/>
  <cp:contentStatus/>
</cp:coreProperties>
</file>