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<sst xmlns="http://schemas.openxmlformats.org/spreadsheetml/2006/main" count="346" uniqueCount="132">
  <si>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</si>
  <si>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</si>
  <si>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</si>
  <si>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</si>
  <si>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</si>
  <si>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</si>
  <si>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</si>
  <si>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</si>
  <si>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</si>
  <si>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</si>
  <si>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</si>
  <si>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</si>
  <si>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</si>
  <si>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</si>
  <si>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</si>
  <si>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</si>
  <si>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</si>
  <si>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</si>
  <si>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</si>
  <si>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</si>
  <si>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</si>
  <si>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</si>
  <si>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</si>
  <si>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</si>
  <si>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</si>
  <si>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</si>
  <si>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</si>
  <si>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</si>
  <si>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</si>
  <si>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</si>
  <si>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</si>
  <si>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</si>
  <si>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</si>
  <si>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</si>
  <si>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</si>
  <si>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</si>
  <si>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</si>
  <si>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</si>
  <si>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</si>
  <si>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</si>
  <si>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</si>
  <si>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</si>
  <si>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</si>
  <si>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</si>
  <si>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</si>
  <si>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</si>
  <si>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</si>
  <si>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</si>
  <si>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</si>
  <si>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</si>
  <si>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</si>
  <si>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</si>
  <si>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</si>
  <si>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</si>
  <si>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</si>
  <si>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</si>
  <si>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</si>
  <si>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</si>
  <si>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</si>
  <si>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</si>
  <si>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</si>
  <si>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</si>
  <si>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</si>
  <si>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</si>
  <si>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</si>
  <si>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</si>
  <si>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</si>
  <si>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</si>
  <si>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</si>
  <si>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</si>
  <si>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</si>
  <si>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</si>
  <si>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</si>
  <si>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</si>
  <si>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</si>
  <si>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</si>
  <si>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</si>
  <si>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</si>
  <si>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</si>
  <si>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</si>
  <si>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</si>
  <si>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</si>
  <si>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</si>
  <si>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</si>
  <si>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</si>
  <si>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</si>
  <si>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</si>
  <si>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</si>
  <si>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</si>
  <si>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</si>
  <si>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</si>
  <si>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</si>
  <si>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</si>
  <si>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</si>
  <si>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</si>
  <si>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</si>
  <si>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</si>
  <si>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</si>
  <si>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</si>
  <si>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</si>
  <si>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</si>
  <si>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</si>
  <si>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</si>
  <si>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</si>
  <si>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</si>
  <si>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</si>
  <si>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</si>
  <si>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</si>
  <si>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</si>
  <si>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Грудень'21</t>
  </si>
  <si>
    <t>CME - Березень'22</t>
  </si>
  <si>
    <t>Euronext -Січень'22 (€/МT)</t>
  </si>
  <si>
    <t>Euronext - Грудень '21 (€/МT)</t>
  </si>
  <si>
    <t>Euronext - Березень '22 (€/МT)</t>
  </si>
  <si>
    <t>Euronext -Лютий'22 (€/МT)</t>
  </si>
  <si>
    <t>Euronext -Травень'22 (€/МT)</t>
  </si>
  <si>
    <t>CME - Серпень'21</t>
  </si>
  <si>
    <t>CME - Жовтень'21</t>
  </si>
  <si>
    <t>CME - Січень'22</t>
  </si>
  <si>
    <t>CME -Березень'22</t>
  </si>
  <si>
    <t>CME -Травень'22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</si>
  <si>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</si>
  <si>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</si>
  <si>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</si>
  <si>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</si>
  <si>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</si>
  <si>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</si>
  <si>
    <t>29 листопада 2021 року</t>
  </si>
  <si>
    <t>CME -Листопад'21</t>
  </si>
  <si>
    <t>CME -Грудень'21</t>
  </si>
  <si>
    <t>CME -Січень'22</t>
  </si>
  <si>
    <t>Ціни на сільськогосподарську продукцію на світових товарних біржах (закриття/settle)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</si>
</sst>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1" fillId="0" borderId="10" xfId="0" applyNumberFormat="1" applyFont="1" applyFill="1" applyBorder="1" applyAlignment="1">
      <alignment horizontal="center" vertical="top" wrapText="1"/>
    </xf>
    <xf numFmtId="201" fontId="81" fillId="0" borderId="10" xfId="0" applyNumberFormat="1" applyFont="1" applyFill="1" applyBorder="1" applyAlignment="1">
      <alignment horizontal="center" vertical="top" wrapText="1"/>
    </xf>
    <xf numFmtId="213" fontId="81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199" fontId="81" fillId="0" borderId="10" xfId="0" applyNumberFormat="1" applyFont="1" applyFill="1" applyBorder="1" applyAlignment="1" quotePrefix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200" fontId="2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H78" sqref="H78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131</v>
      </c>
    </row>
    <row r="3" spans="7:9" ht="15" customHeight="1">
      <c r="G3"/>
      <c r="H3"/>
      <c r="I3"/>
    </row>
    <row r="4" spans="2:6" s="1" customFormat="1" ht="15" customHeight="1">
      <c r="B4" s="135"/>
      <c r="C4" s="173" t="s">
        <v>127</v>
      </c>
      <c r="D4" s="174"/>
      <c r="E4" s="174"/>
      <c r="F4" s="175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7">
        <v>0.0575</v>
      </c>
      <c r="D7" s="6">
        <v>5.81</v>
      </c>
      <c r="E7" s="123">
        <f>C7*39.3682</f>
        <v>2.2636715</v>
      </c>
      <c r="F7" s="12">
        <f>D7*39.3682</f>
        <v>228.729242</v>
      </c>
    </row>
    <row r="8" spans="2:6" s="5" customFormat="1" ht="15">
      <c r="B8" s="23" t="s">
        <v>110</v>
      </c>
      <c r="C8" s="127">
        <v>0.095</v>
      </c>
      <c r="D8" s="6">
        <v>5.8225</v>
      </c>
      <c r="E8" s="123">
        <f>C8*39.3682</f>
        <v>3.7399790000000004</v>
      </c>
      <c r="F8" s="12">
        <f>D8*39.3682</f>
        <v>229.22134450000001</v>
      </c>
    </row>
    <row r="9" spans="2:17" s="5" customFormat="1" ht="15">
      <c r="B9" s="23" t="s">
        <v>123</v>
      </c>
      <c r="C9" s="127">
        <v>0.0975</v>
      </c>
      <c r="D9" s="6">
        <v>5.8575</v>
      </c>
      <c r="E9" s="123">
        <f>C9*39.3682</f>
        <v>3.8383995000000004</v>
      </c>
      <c r="F9" s="12">
        <f>D9*39.3682</f>
        <v>230.5992315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9" t="s">
        <v>78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111</v>
      </c>
      <c r="C17" s="123">
        <v>7.25</v>
      </c>
      <c r="D17" s="68">
        <v>247</v>
      </c>
      <c r="E17" s="123">
        <f>C17*$E$86</f>
        <v>8.1838</v>
      </c>
      <c r="F17" s="68">
        <f>D17*$E$86</f>
        <v>278.8136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121</v>
      </c>
      <c r="C18" s="123">
        <v>6.5</v>
      </c>
      <c r="D18" s="12">
        <v>247.5</v>
      </c>
      <c r="E18" s="123">
        <f>C18*$E$86</f>
        <v>7.3372</v>
      </c>
      <c r="F18" s="68">
        <f>D18*$E$86</f>
        <v>279.378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122</v>
      </c>
      <c r="C19" s="123">
        <v>6</v>
      </c>
      <c r="D19" s="12">
        <v>248.75</v>
      </c>
      <c r="E19" s="123">
        <f>C19*$E$86</f>
        <v>6.7728</v>
      </c>
      <c r="F19" s="68">
        <f>D19*$E$86</f>
        <v>280.789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7">
        <v>0.18</v>
      </c>
      <c r="D22" s="119">
        <v>8.075</v>
      </c>
      <c r="E22" s="123">
        <f>C22*36.7437</f>
        <v>6.613865999999999</v>
      </c>
      <c r="F22" s="12">
        <f aca="true" t="shared" si="0" ref="E22:F24">D22*36.7437</f>
        <v>296.70537749999994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7">
        <v>0.18</v>
      </c>
      <c r="D23" s="6">
        <v>8.2225</v>
      </c>
      <c r="E23" s="123">
        <f t="shared" si="0"/>
        <v>6.613865999999999</v>
      </c>
      <c r="F23" s="12">
        <f t="shared" si="0"/>
        <v>302.12507324999996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123</v>
      </c>
      <c r="C24" s="127">
        <v>0.18</v>
      </c>
      <c r="D24" s="6">
        <v>8.285</v>
      </c>
      <c r="E24" s="123">
        <f t="shared" si="0"/>
        <v>6.613865999999999</v>
      </c>
      <c r="F24" s="12">
        <f t="shared" si="0"/>
        <v>304.42155449999996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112</v>
      </c>
      <c r="C27" s="123">
        <v>12.25</v>
      </c>
      <c r="D27" s="68">
        <v>287</v>
      </c>
      <c r="E27" s="123">
        <f aca="true" t="shared" si="1" ref="E27:F29">C27/$E$86</f>
        <v>10.852232459248759</v>
      </c>
      <c r="F27" s="68">
        <f t="shared" si="1"/>
        <v>254.25230333097093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113</v>
      </c>
      <c r="C28" s="123">
        <v>5.25</v>
      </c>
      <c r="D28" s="12">
        <v>297.5</v>
      </c>
      <c r="E28" s="123">
        <f t="shared" si="1"/>
        <v>4.650956768249468</v>
      </c>
      <c r="F28" s="68">
        <f t="shared" si="1"/>
        <v>263.55421686746985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124</v>
      </c>
      <c r="C29" s="123">
        <v>5</v>
      </c>
      <c r="D29" s="12">
        <v>296.25</v>
      </c>
      <c r="E29" s="123">
        <f t="shared" si="1"/>
        <v>4.429482636428065</v>
      </c>
      <c r="F29" s="68">
        <f t="shared" si="1"/>
        <v>262.44684620836284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114</v>
      </c>
      <c r="C32" s="123">
        <v>11.75</v>
      </c>
      <c r="D32" s="12">
        <v>661.5</v>
      </c>
      <c r="E32" s="123">
        <f aca="true" t="shared" si="2" ref="E32:F34">C32/$E$86</f>
        <v>10.409284195605952</v>
      </c>
      <c r="F32" s="68">
        <f t="shared" si="2"/>
        <v>586.0205527994331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115</v>
      </c>
      <c r="C33" s="123">
        <v>10.25</v>
      </c>
      <c r="D33" s="12">
        <v>638.25</v>
      </c>
      <c r="E33" s="123">
        <f t="shared" si="2"/>
        <v>9.080439404677534</v>
      </c>
      <c r="F33" s="68">
        <f t="shared" si="2"/>
        <v>565.4234585400425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125</v>
      </c>
      <c r="C34" s="123">
        <v>10.75</v>
      </c>
      <c r="D34" s="12">
        <v>555.5</v>
      </c>
      <c r="E34" s="123">
        <f t="shared" si="2"/>
        <v>9.52338766832034</v>
      </c>
      <c r="F34" s="68">
        <f t="shared" si="2"/>
        <v>492.11552090715804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7">
        <v>0.0825</v>
      </c>
      <c r="D37" s="119">
        <v>7.4675</v>
      </c>
      <c r="E37" s="198">
        <f aca="true" t="shared" si="3" ref="E37:F39">C37*58.0164</f>
        <v>4.786353</v>
      </c>
      <c r="F37" s="68">
        <f t="shared" si="3"/>
        <v>433.237467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7">
        <v>0.0575</v>
      </c>
      <c r="D38" s="119">
        <v>7.54</v>
      </c>
      <c r="E38" s="198">
        <f t="shared" si="3"/>
        <v>3.335943</v>
      </c>
      <c r="F38" s="68">
        <f t="shared" si="3"/>
        <v>437.443656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123</v>
      </c>
      <c r="C39" s="197">
        <v>0.0275</v>
      </c>
      <c r="D39" s="119">
        <v>7.41</v>
      </c>
      <c r="E39" s="198">
        <f t="shared" si="3"/>
        <v>1.595451</v>
      </c>
      <c r="F39" s="68">
        <f t="shared" si="3"/>
        <v>429.901524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118</v>
      </c>
      <c r="C42" s="172">
        <v>0.1125</v>
      </c>
      <c r="D42" s="119">
        <v>12.415</v>
      </c>
      <c r="E42" s="142">
        <f>C42*36.7437</f>
        <v>4.13366625</v>
      </c>
      <c r="F42" s="68">
        <f aca="true" t="shared" si="4" ref="E42:F44">D42*36.7437</f>
        <v>456.1730354999999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110</v>
      </c>
      <c r="C43" s="172">
        <v>0.11</v>
      </c>
      <c r="D43" s="119">
        <v>12.52</v>
      </c>
      <c r="E43" s="142">
        <f t="shared" si="4"/>
        <v>4.0418069999999995</v>
      </c>
      <c r="F43" s="68">
        <f t="shared" si="4"/>
        <v>460.0311239999999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123</v>
      </c>
      <c r="C44" s="172">
        <v>0.1125</v>
      </c>
      <c r="D44" s="119">
        <v>12.6125</v>
      </c>
      <c r="E44" s="142">
        <f t="shared" si="4"/>
        <v>4.13366625</v>
      </c>
      <c r="F44" s="68">
        <f t="shared" si="4"/>
        <v>463.42991624999996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9" t="s">
        <v>73</v>
      </c>
      <c r="D46" s="190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109</v>
      </c>
      <c r="C52" s="171">
        <v>8.5</v>
      </c>
      <c r="D52" s="73">
        <v>347.7</v>
      </c>
      <c r="E52" s="110">
        <f aca="true" t="shared" si="5" ref="E52:F54">C52*1.1023</f>
        <v>9.36955</v>
      </c>
      <c r="F52" s="73">
        <f t="shared" si="5"/>
        <v>383.26971000000003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118</v>
      </c>
      <c r="C53" s="171">
        <v>6.7</v>
      </c>
      <c r="D53" s="73">
        <v>342.7</v>
      </c>
      <c r="E53" s="110">
        <f t="shared" si="5"/>
        <v>7.38541</v>
      </c>
      <c r="F53" s="73">
        <f t="shared" si="5"/>
        <v>377.75821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110</v>
      </c>
      <c r="C54" s="171">
        <v>5.2</v>
      </c>
      <c r="D54" s="73">
        <v>341.4</v>
      </c>
      <c r="E54" s="110">
        <f t="shared" si="5"/>
        <v>5.731960000000001</v>
      </c>
      <c r="F54" s="73">
        <f t="shared" si="5"/>
        <v>376.32522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109</v>
      </c>
      <c r="C57" s="123">
        <v>0.76</v>
      </c>
      <c r="D57" s="68">
        <v>58.26</v>
      </c>
      <c r="E57" s="110">
        <f aca="true" t="shared" si="6" ref="E57:F59">C57/454*1000</f>
        <v>1.6740088105726871</v>
      </c>
      <c r="F57" s="68">
        <f t="shared" si="6"/>
        <v>128.3259911894273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118</v>
      </c>
      <c r="C58" s="123">
        <v>0.6</v>
      </c>
      <c r="D58" s="68">
        <v>58.28</v>
      </c>
      <c r="E58" s="110">
        <f t="shared" si="6"/>
        <v>1.3215859030837005</v>
      </c>
      <c r="F58" s="68">
        <f t="shared" si="6"/>
        <v>128.37004405286345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110</v>
      </c>
      <c r="C59" s="123">
        <v>0.48</v>
      </c>
      <c r="D59" s="68">
        <v>58.16</v>
      </c>
      <c r="E59" s="110">
        <f t="shared" si="6"/>
        <v>1.0572687224669604</v>
      </c>
      <c r="F59" s="68">
        <f t="shared" si="6"/>
        <v>128.1057268722467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118</v>
      </c>
      <c r="C62" s="199">
        <v>0.005</v>
      </c>
      <c r="D62" s="72">
        <v>14.295</v>
      </c>
      <c r="E62" s="199">
        <f aca="true" t="shared" si="7" ref="E62:F64">C62*22.026</f>
        <v>0.11013</v>
      </c>
      <c r="F62" s="68">
        <f t="shared" si="7"/>
        <v>314.86167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110</v>
      </c>
      <c r="C63" s="199">
        <v>0.02</v>
      </c>
      <c r="D63" s="72">
        <v>14.535</v>
      </c>
      <c r="E63" s="199">
        <f t="shared" si="7"/>
        <v>0.44052</v>
      </c>
      <c r="F63" s="68">
        <f t="shared" si="7"/>
        <v>320.14791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123</v>
      </c>
      <c r="C64" s="199">
        <v>0.01</v>
      </c>
      <c r="D64" s="72">
        <v>14.675</v>
      </c>
      <c r="E64" s="199">
        <f t="shared" si="7"/>
        <v>0.22026</v>
      </c>
      <c r="F64" s="68">
        <f t="shared" si="7"/>
        <v>323.23155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116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117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128</v>
      </c>
      <c r="C72" s="200">
        <v>0</v>
      </c>
      <c r="D72" s="118">
        <v>1.4785</v>
      </c>
      <c r="E72" s="200">
        <v>0</v>
      </c>
      <c r="F72" s="74">
        <f>D72/454*1000</f>
        <v>3.2566079295154187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129</v>
      </c>
      <c r="C73" s="170">
        <v>0.003</v>
      </c>
      <c r="D73" s="118">
        <v>1.517</v>
      </c>
      <c r="E73" s="170">
        <f>C73/454*100</f>
        <v>0.0006607929515418502</v>
      </c>
      <c r="F73" s="74">
        <f>D73/454*1000</f>
        <v>3.3414096916299556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130</v>
      </c>
      <c r="C74" s="170">
        <v>0.00725</v>
      </c>
      <c r="D74" s="118">
        <v>1.515</v>
      </c>
      <c r="E74" s="170">
        <f>C74/454*100</f>
        <v>0.0015969162995594715</v>
      </c>
      <c r="F74" s="74">
        <f>D74/454*1000</f>
        <v>3.3370044052863435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6" t="s">
        <v>25</v>
      </c>
      <c r="D76" s="187"/>
      <c r="E76" s="186" t="s">
        <v>28</v>
      </c>
      <c r="F76" s="18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119</v>
      </c>
      <c r="C77" s="127">
        <v>0.0016</v>
      </c>
      <c r="D77" s="119">
        <v>0.1919</v>
      </c>
      <c r="E77" s="123">
        <f aca="true" t="shared" si="8" ref="E77:F79">C77*2204.62262</f>
        <v>3.5273961920000003</v>
      </c>
      <c r="F77" s="68">
        <f t="shared" si="8"/>
        <v>423.067080778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120</v>
      </c>
      <c r="C78" s="127">
        <v>0.0014</v>
      </c>
      <c r="D78" s="119">
        <v>0.188</v>
      </c>
      <c r="E78" s="123">
        <f t="shared" si="8"/>
        <v>3.086471668</v>
      </c>
      <c r="F78" s="68">
        <f t="shared" si="8"/>
        <v>414.46905256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126</v>
      </c>
      <c r="C79" s="127">
        <v>0.0013</v>
      </c>
      <c r="D79" s="119">
        <v>0.1847</v>
      </c>
      <c r="E79" s="123">
        <f t="shared" si="8"/>
        <v>2.866009406</v>
      </c>
      <c r="F79" s="68">
        <f t="shared" si="8"/>
        <v>407.193797914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1.1288</v>
      </c>
      <c r="F86" s="165">
        <v>0.0088</v>
      </c>
      <c r="G86" s="165">
        <v>1.3313</v>
      </c>
      <c r="H86" s="165">
        <v>1.0836</v>
      </c>
      <c r="I86" s="165">
        <v>0.7846</v>
      </c>
      <c r="J86" s="165">
        <v>0.7142</v>
      </c>
      <c r="K86" s="165">
        <v>0.1282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0.8866</v>
      </c>
      <c r="E87" s="165" t="s">
        <v>72</v>
      </c>
      <c r="F87" s="165">
        <v>0.0078</v>
      </c>
      <c r="G87" s="165">
        <v>1.1821</v>
      </c>
      <c r="H87" s="165">
        <v>0.9578</v>
      </c>
      <c r="I87" s="165">
        <v>0.6961</v>
      </c>
      <c r="J87" s="165">
        <v>0.6335</v>
      </c>
      <c r="K87" s="165">
        <v>0.1137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115.39</v>
      </c>
      <c r="E88" s="165">
        <v>129.283</v>
      </c>
      <c r="F88" s="165" t="s">
        <v>72</v>
      </c>
      <c r="G88" s="165">
        <v>153.8149</v>
      </c>
      <c r="H88" s="165">
        <v>123.5439</v>
      </c>
      <c r="I88" s="165">
        <v>91.1237</v>
      </c>
      <c r="J88" s="165">
        <v>83.0462</v>
      </c>
      <c r="K88" s="165">
        <v>14.7961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0.7502</v>
      </c>
      <c r="E89" s="165">
        <v>0.8405</v>
      </c>
      <c r="F89" s="165">
        <v>0.0065</v>
      </c>
      <c r="G89" s="165" t="s">
        <v>72</v>
      </c>
      <c r="H89" s="165">
        <v>0.8032</v>
      </c>
      <c r="I89" s="165">
        <v>0.5924</v>
      </c>
      <c r="J89" s="165">
        <v>0.5399</v>
      </c>
      <c r="K89" s="165">
        <v>0.0962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0.934</v>
      </c>
      <c r="E90" s="165">
        <v>1.0465</v>
      </c>
      <c r="F90" s="165">
        <v>0.0081</v>
      </c>
      <c r="G90" s="165">
        <v>1.245</v>
      </c>
      <c r="H90" s="165" t="s">
        <v>72</v>
      </c>
      <c r="I90" s="165">
        <v>0.7376</v>
      </c>
      <c r="J90" s="165">
        <v>0.6722</v>
      </c>
      <c r="K90" s="165">
        <v>0.1198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1.2663</v>
      </c>
      <c r="E91" s="165">
        <v>1.4188</v>
      </c>
      <c r="F91" s="165">
        <v>0.011</v>
      </c>
      <c r="G91" s="165">
        <v>1.688</v>
      </c>
      <c r="H91" s="165">
        <v>1.3558</v>
      </c>
      <c r="I91" s="165" t="s">
        <v>72</v>
      </c>
      <c r="J91" s="165">
        <v>0.9114</v>
      </c>
      <c r="K91" s="165">
        <v>0.1624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1.3895</v>
      </c>
      <c r="E92" s="165">
        <v>1.5568</v>
      </c>
      <c r="F92" s="165">
        <v>0.012</v>
      </c>
      <c r="G92" s="165">
        <v>1.8522</v>
      </c>
      <c r="H92" s="165">
        <v>1.4877</v>
      </c>
      <c r="I92" s="165">
        <v>1.0973</v>
      </c>
      <c r="J92" s="165" t="s">
        <v>72</v>
      </c>
      <c r="K92" s="165">
        <v>0.1782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7.7987</v>
      </c>
      <c r="E93" s="165">
        <v>8.7952</v>
      </c>
      <c r="F93" s="165">
        <v>0.0676</v>
      </c>
      <c r="G93" s="165">
        <v>10.3957</v>
      </c>
      <c r="H93" s="165">
        <v>8.3498</v>
      </c>
      <c r="I93" s="165">
        <v>6.1587</v>
      </c>
      <c r="J93" s="165">
        <v>5.6127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0.0077349690214490695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84"/>
      <c r="E123" s="184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9" t="s">
        <v>5</v>
      </c>
      <c r="D6" s="190"/>
      <c r="E6" s="189" t="s">
        <v>6</v>
      </c>
      <c r="F6" s="190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9" t="s">
        <v>7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1" t="s">
        <v>78</v>
      </c>
      <c r="D16" s="191"/>
      <c r="E16" s="189" t="s">
        <v>6</v>
      </c>
      <c r="F16" s="19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89" t="s">
        <v>10</v>
      </c>
      <c r="F26" s="19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1" t="s">
        <v>73</v>
      </c>
      <c r="D46" s="191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6" t="s">
        <v>25</v>
      </c>
      <c r="D76" s="196"/>
      <c r="E76" s="186" t="s">
        <v>28</v>
      </c>
      <c r="F76" s="187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84"/>
      <c r="E123" s="184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2021-11-30T00:24:18Z</dcterms:modified>
  <cp:category/>
  <cp:version/>
  <cp:contentType/>
  <cp:contentStatus/>
</cp:coreProperties>
</file>