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<sst xmlns="http://schemas.openxmlformats.org/spreadsheetml/2006/main" count="165" uniqueCount="105">
  <si>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</si>
  <si>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</si>
  <si>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</si>
  <si>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</si>
  <si>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</si>
  <si>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</si>
  <si>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</si>
  <si>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</si>
  <si>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</si>
  <si>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</si>
  <si>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</si>
  <si>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</si>
  <si>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</si>
  <si>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</si>
  <si>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</si>
  <si>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</si>
  <si>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</si>
  <si>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</si>
  <si>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</si>
  <si>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</si>
  <si>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</si>
  <si>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</si>
  <si>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</si>
  <si>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</si>
  <si>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</si>
  <si>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</si>
  <si>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</si>
  <si>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</si>
  <si>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</si>
  <si>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</si>
  <si>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</si>
  <si>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</si>
  <si>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</si>
  <si>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</si>
  <si>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</si>
  <si>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</si>
  <si>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</si>
  <si>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</si>
  <si>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</si>
  <si>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</si>
  <si>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</si>
  <si>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</si>
  <si>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</si>
  <si>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</si>
  <si>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</si>
  <si>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</si>
  <si>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</si>
  <si>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</si>
  <si>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</si>
  <si>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</si>
  <si>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</si>
  <si>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</si>
  <si>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</si>
  <si>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</si>
  <si>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</si>
  <si>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</si>
  <si>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</si>
  <si>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</si>
  <si>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</si>
  <si>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</si>
  <si>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</si>
  <si>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</si>
  <si>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</si>
  <si>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</si>
  <si>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</si>
  <si>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</si>
  <si>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</si>
  <si>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</si>
  <si>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</si>
  <si>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</si>
  <si>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</si>
  <si>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</si>
  <si>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</si>
  <si>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</si>
  <si>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</si>
  <si>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</si>
  <si>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</si>
  <si>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</si>
  <si>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</si>
  <si>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</si>
  <si>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</si>
  <si>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</si>
  <si>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</si>
  <si>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</si>
  <si>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</si>
  <si>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</si>
  <si>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</si>
  <si>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</si>
  <si>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</si>
  <si>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</si>
  <si>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</si>
  <si>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</si>
  <si>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</si>
  <si>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</si>
  <si>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</si>
  <si>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</si>
  <si>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</si>
  <si>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</si>
  <si>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</si>
  <si>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</si>
  <si>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</si>
  <si>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</si>
  <si>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</si>
  <si>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</si>
  <si>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29 листопада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</si>
</sst>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B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104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2" t="s">
        <v>6</v>
      </c>
      <c r="F6" s="143"/>
      <c r="G6"/>
      <c r="H6"/>
      <c r="I6"/>
    </row>
    <row r="7" spans="2:6" s="6" customFormat="1" ht="15">
      <c r="B7" s="24" t="s">
        <v>80</v>
      </c>
      <c r="C7" s="114">
        <v>0.002</v>
      </c>
      <c r="D7" s="14">
        <v>3.602</v>
      </c>
      <c r="E7" s="114">
        <f aca="true" t="shared" si="0" ref="E7:F9">C7*39.3683</f>
        <v>0.0787366</v>
      </c>
      <c r="F7" s="13">
        <f t="shared" si="0"/>
        <v>141.80461659999997</v>
      </c>
    </row>
    <row r="8" spans="2:6" s="6" customFormat="1" ht="15">
      <c r="B8" s="24" t="s">
        <v>88</v>
      </c>
      <c r="C8" s="119">
        <v>0</v>
      </c>
      <c r="D8" s="14">
        <v>3.73</v>
      </c>
      <c r="E8" s="119">
        <f t="shared" si="0"/>
        <v>0</v>
      </c>
      <c r="F8" s="13">
        <f t="shared" si="0"/>
        <v>146.84375899999998</v>
      </c>
    </row>
    <row r="9" spans="2:17" s="6" customFormat="1" ht="15">
      <c r="B9" s="24" t="s">
        <v>86</v>
      </c>
      <c r="C9" s="119">
        <v>0</v>
      </c>
      <c r="D9" s="14">
        <v>3.802</v>
      </c>
      <c r="E9" s="119">
        <f t="shared" si="0"/>
        <v>0</v>
      </c>
      <c r="F9" s="13">
        <f>D9*39.3683</f>
        <v>149.6782766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18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77</v>
      </c>
      <c r="C12" s="135">
        <v>0.25</v>
      </c>
      <c r="D12" s="13">
        <v>173.25</v>
      </c>
      <c r="E12" s="135">
        <f>C12/$D$86</f>
        <v>0.2847704749971523</v>
      </c>
      <c r="F12" s="71">
        <f aca="true" t="shared" si="1" ref="E12:F14">D12/$D$86</f>
        <v>197.34593917302655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37">
        <v>0</v>
      </c>
      <c r="D13" s="13">
        <v>175.75</v>
      </c>
      <c r="E13" s="137">
        <f t="shared" si="1"/>
        <v>0</v>
      </c>
      <c r="F13" s="71">
        <f t="shared" si="1"/>
        <v>200.19364392299806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81</v>
      </c>
      <c r="C14" s="135">
        <v>0.25</v>
      </c>
      <c r="D14" s="13">
        <v>178.75</v>
      </c>
      <c r="E14" s="135">
        <f t="shared" si="1"/>
        <v>0.2847704749971523</v>
      </c>
      <c r="F14" s="71">
        <f t="shared" si="1"/>
        <v>203.6108896229639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6" t="s">
        <v>74</v>
      </c>
      <c r="D16" s="146"/>
      <c r="E16" s="142" t="s">
        <v>6</v>
      </c>
      <c r="F16" s="14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63">
        <v>140</v>
      </c>
      <c r="D17" s="87">
        <v>24070</v>
      </c>
      <c r="E17" s="135">
        <f aca="true" t="shared" si="2" ref="E17:F19">C17/$D$87</f>
        <v>1.2345679012345678</v>
      </c>
      <c r="F17" s="71">
        <f t="shared" si="2"/>
        <v>212.2574955908289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63">
        <v>110</v>
      </c>
      <c r="D18" s="87">
        <v>24430</v>
      </c>
      <c r="E18" s="135">
        <f t="shared" si="2"/>
        <v>0.9700176366843033</v>
      </c>
      <c r="F18" s="71">
        <f t="shared" si="2"/>
        <v>215.4320987654321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34">
        <v>0</v>
      </c>
      <c r="D19" s="87">
        <v>24300</v>
      </c>
      <c r="E19" s="137">
        <f t="shared" si="2"/>
        <v>0</v>
      </c>
      <c r="F19" s="71">
        <f t="shared" si="2"/>
        <v>214.28571428571428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80</v>
      </c>
      <c r="C22" s="114">
        <v>0.01</v>
      </c>
      <c r="D22" s="14">
        <v>4.962</v>
      </c>
      <c r="E22" s="114">
        <f aca="true" t="shared" si="3" ref="E22:F24">C22*36.7437</f>
        <v>0.36743699999999996</v>
      </c>
      <c r="F22" s="13">
        <f t="shared" si="3"/>
        <v>182.32223939999997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88</v>
      </c>
      <c r="C23" s="114">
        <v>0.036</v>
      </c>
      <c r="D23" s="14">
        <v>5.076</v>
      </c>
      <c r="E23" s="114">
        <f t="shared" si="3"/>
        <v>1.3227731999999999</v>
      </c>
      <c r="F23" s="13">
        <f t="shared" si="3"/>
        <v>186.51102119999996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86</v>
      </c>
      <c r="C24" s="114">
        <v>0.044</v>
      </c>
      <c r="D24" s="89">
        <v>5.146</v>
      </c>
      <c r="E24" s="114">
        <f t="shared" si="3"/>
        <v>1.6167227999999998</v>
      </c>
      <c r="F24" s="13">
        <f t="shared" si="3"/>
        <v>189.08308019999998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0.75</v>
      </c>
      <c r="D27" s="71">
        <v>199</v>
      </c>
      <c r="E27" s="135">
        <f aca="true" t="shared" si="4" ref="E27:F29">C27/$D$86</f>
        <v>0.8543114249914568</v>
      </c>
      <c r="F27" s="71">
        <f t="shared" si="4"/>
        <v>226.67729809773323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81</v>
      </c>
      <c r="C28" s="135">
        <v>1.5</v>
      </c>
      <c r="D28" s="13">
        <v>200.75</v>
      </c>
      <c r="E28" s="135">
        <f t="shared" si="4"/>
        <v>1.7086228499829137</v>
      </c>
      <c r="F28" s="71">
        <f t="shared" si="4"/>
        <v>228.67069142271328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5">
        <v>1.75</v>
      </c>
      <c r="D29" s="13">
        <v>202</v>
      </c>
      <c r="E29" s="135">
        <f>C29/$D$86</f>
        <v>1.993393324980066</v>
      </c>
      <c r="F29" s="71">
        <f t="shared" si="4"/>
        <v>230.09454379769906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35">
        <v>0.5</v>
      </c>
      <c r="D32" s="13">
        <v>369.75</v>
      </c>
      <c r="E32" s="135">
        <f aca="true" t="shared" si="5" ref="E32:F34">C32/$D$86</f>
        <v>0.5695409499943046</v>
      </c>
      <c r="F32" s="71">
        <f t="shared" si="5"/>
        <v>421.17553252078824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102</v>
      </c>
      <c r="C33" s="135">
        <v>1</v>
      </c>
      <c r="D33" s="13">
        <v>371.25</v>
      </c>
      <c r="E33" s="135">
        <f t="shared" si="5"/>
        <v>1.1390818999886092</v>
      </c>
      <c r="F33" s="71">
        <f t="shared" si="5"/>
        <v>422.88415537077117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103</v>
      </c>
      <c r="C34" s="135">
        <v>0.75</v>
      </c>
      <c r="D34" s="66">
        <v>368.75</v>
      </c>
      <c r="E34" s="135">
        <f t="shared" si="5"/>
        <v>0.8543114249914568</v>
      </c>
      <c r="F34" s="71">
        <f t="shared" si="5"/>
        <v>420.03645062079966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14">
        <v>0.11</v>
      </c>
      <c r="D37" s="75">
        <v>2.792</v>
      </c>
      <c r="E37" s="114">
        <f aca="true" t="shared" si="6" ref="E37:F39">C37*58.0164</f>
        <v>6.381804</v>
      </c>
      <c r="F37" s="71">
        <f t="shared" si="6"/>
        <v>161.98178879999998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4">
        <v>0.072</v>
      </c>
      <c r="D38" s="75">
        <v>2.904</v>
      </c>
      <c r="E38" s="114">
        <f t="shared" si="6"/>
        <v>4.1771807999999995</v>
      </c>
      <c r="F38" s="71">
        <f t="shared" si="6"/>
        <v>168.4796256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86</v>
      </c>
      <c r="C39" s="114">
        <v>0.052</v>
      </c>
      <c r="D39" s="75">
        <v>2.926</v>
      </c>
      <c r="E39" s="114">
        <f t="shared" si="6"/>
        <v>3.0168527999999997</v>
      </c>
      <c r="F39" s="71">
        <f t="shared" si="6"/>
        <v>169.7559864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91</v>
      </c>
      <c r="C42" s="114">
        <v>0.032</v>
      </c>
      <c r="D42" s="75">
        <v>8.872</v>
      </c>
      <c r="E42" s="114">
        <f aca="true" t="shared" si="7" ref="E42:F44">C42*36.7437</f>
        <v>1.1757984</v>
      </c>
      <c r="F42" s="71">
        <f t="shared" si="7"/>
        <v>325.99010639999995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92</v>
      </c>
      <c r="C43" s="114">
        <v>0.036</v>
      </c>
      <c r="D43" s="75">
        <v>9.032</v>
      </c>
      <c r="E43" s="114">
        <f t="shared" si="7"/>
        <v>1.3227731999999999</v>
      </c>
      <c r="F43" s="71">
        <f t="shared" si="7"/>
        <v>331.8690984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83</v>
      </c>
      <c r="C44" s="114">
        <v>0.036</v>
      </c>
      <c r="D44" s="75">
        <v>9.146</v>
      </c>
      <c r="E44" s="114">
        <f t="shared" si="7"/>
        <v>1.3227731999999999</v>
      </c>
      <c r="F44" s="71">
        <f t="shared" si="7"/>
        <v>336.0578802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6"/>
      <c r="C46" s="146" t="s">
        <v>73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89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80</v>
      </c>
      <c r="C52" s="114">
        <v>1</v>
      </c>
      <c r="D52" s="76">
        <v>306.9</v>
      </c>
      <c r="E52" s="114">
        <f aca="true" t="shared" si="8" ref="E52:F54">C52*1.1023</f>
        <v>1.1023</v>
      </c>
      <c r="F52" s="76">
        <f t="shared" si="8"/>
        <v>338.29587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92</v>
      </c>
      <c r="C53" s="114">
        <v>0.8</v>
      </c>
      <c r="D53" s="76">
        <v>309.5</v>
      </c>
      <c r="E53" s="114">
        <f t="shared" si="8"/>
        <v>0.8818400000000001</v>
      </c>
      <c r="F53" s="76">
        <f t="shared" si="8"/>
        <v>341.16185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83</v>
      </c>
      <c r="C54" s="114">
        <v>1.1</v>
      </c>
      <c r="D54" s="76">
        <v>312.9</v>
      </c>
      <c r="E54" s="114">
        <f>C54*1.1023</f>
        <v>1.21253</v>
      </c>
      <c r="F54" s="76">
        <f t="shared" si="8"/>
        <v>344.90967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80</v>
      </c>
      <c r="C57" s="135">
        <v>0.05</v>
      </c>
      <c r="D57" s="71">
        <v>27.68</v>
      </c>
      <c r="E57" s="135">
        <f aca="true" t="shared" si="9" ref="E57:F59">C57/454*1000</f>
        <v>0.11013215859030838</v>
      </c>
      <c r="F57" s="71">
        <f t="shared" si="9"/>
        <v>60.96916299559471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96</v>
      </c>
      <c r="C58" s="135">
        <v>0.07</v>
      </c>
      <c r="D58" s="71">
        <v>27.93</v>
      </c>
      <c r="E58" s="135">
        <f t="shared" si="9"/>
        <v>0.15418502202643172</v>
      </c>
      <c r="F58" s="71">
        <f t="shared" si="9"/>
        <v>61.519823788546255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83</v>
      </c>
      <c r="C59" s="135">
        <v>0.08</v>
      </c>
      <c r="D59" s="71">
        <v>28.12</v>
      </c>
      <c r="E59" s="135">
        <f t="shared" si="9"/>
        <v>0.1762114537444934</v>
      </c>
      <c r="F59" s="71">
        <f t="shared" si="9"/>
        <v>61.93832599118943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87</v>
      </c>
      <c r="C62" s="117">
        <v>0.095</v>
      </c>
      <c r="D62" s="75">
        <v>10.91</v>
      </c>
      <c r="E62" s="117">
        <f aca="true" t="shared" si="10" ref="E62:F64">C62*22.026</f>
        <v>2.09247</v>
      </c>
      <c r="F62" s="71">
        <f t="shared" si="10"/>
        <v>240.30366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83</v>
      </c>
      <c r="C63" s="117">
        <v>0.095</v>
      </c>
      <c r="D63" s="75">
        <v>11.09</v>
      </c>
      <c r="E63" s="117">
        <f t="shared" si="10"/>
        <v>2.09247</v>
      </c>
      <c r="F63" s="71">
        <f t="shared" si="10"/>
        <v>244.26834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86</v>
      </c>
      <c r="C64" s="117">
        <v>0.09</v>
      </c>
      <c r="D64" s="75">
        <v>11.21</v>
      </c>
      <c r="E64" s="117">
        <f t="shared" si="10"/>
        <v>1.98234</v>
      </c>
      <c r="F64" s="71">
        <f t="shared" si="10"/>
        <v>246.91146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4" t="s">
        <v>97</v>
      </c>
      <c r="D66" s="145"/>
      <c r="E66" s="144" t="s">
        <v>23</v>
      </c>
      <c r="F66" s="145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95</v>
      </c>
      <c r="C67" s="114">
        <v>0.014</v>
      </c>
      <c r="D67" s="75">
        <v>1.2</v>
      </c>
      <c r="E67" s="114">
        <f>C67/3.785</f>
        <v>0.003698811096433289</v>
      </c>
      <c r="F67" s="71">
        <f aca="true" t="shared" si="11" ref="E67:F69">D67/3.785</f>
        <v>0.31704095112285335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87</v>
      </c>
      <c r="C68" s="114">
        <v>0.005</v>
      </c>
      <c r="D68" s="75">
        <v>1.233</v>
      </c>
      <c r="E68" s="114">
        <f t="shared" si="11"/>
        <v>0.001321003963011889</v>
      </c>
      <c r="F68" s="71">
        <f t="shared" si="11"/>
        <v>0.32575957727873184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101</v>
      </c>
      <c r="C69" s="114">
        <v>0.003</v>
      </c>
      <c r="D69" s="75">
        <v>1.265</v>
      </c>
      <c r="E69" s="114">
        <f t="shared" si="11"/>
        <v>0.0007926023778071334</v>
      </c>
      <c r="F69" s="71">
        <f t="shared" si="11"/>
        <v>0.3342140026420079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4" t="s">
        <v>25</v>
      </c>
      <c r="D71" s="145"/>
      <c r="E71" s="144" t="s">
        <v>26</v>
      </c>
      <c r="F71" s="145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82</v>
      </c>
      <c r="C72" s="141">
        <v>0</v>
      </c>
      <c r="D72" s="126">
        <v>0.884</v>
      </c>
      <c r="E72" s="141">
        <f>C72/454*100</f>
        <v>0</v>
      </c>
      <c r="F72" s="77">
        <f>D72/454*1000</f>
        <v>1.947136563876652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95</v>
      </c>
      <c r="C73" s="131">
        <v>0.00975</v>
      </c>
      <c r="D73" s="126">
        <v>0.89475</v>
      </c>
      <c r="E73" s="131">
        <f>C73/454*100</f>
        <v>0.0021475770925110135</v>
      </c>
      <c r="F73" s="77">
        <f>D73/454*1000</f>
        <v>1.9708149779735684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87</v>
      </c>
      <c r="C74" s="131">
        <v>0.009</v>
      </c>
      <c r="D74" s="126">
        <v>0.905</v>
      </c>
      <c r="E74" s="131">
        <f>C74/454*100</f>
        <v>0.0019823788546255504</v>
      </c>
      <c r="F74" s="77">
        <f>D74/454*1000</f>
        <v>1.9933920704845813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2" t="s">
        <v>25</v>
      </c>
      <c r="D76" s="152"/>
      <c r="E76" s="144" t="s">
        <v>28</v>
      </c>
      <c r="F76" s="14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83</v>
      </c>
      <c r="C77" s="118">
        <v>0.0003</v>
      </c>
      <c r="D77" s="127">
        <v>0.1286</v>
      </c>
      <c r="E77" s="118">
        <f aca="true" t="shared" si="12" ref="E77:F79">C77/454*1000000</f>
        <v>0.6607929515418502</v>
      </c>
      <c r="F77" s="71">
        <f t="shared" si="12"/>
        <v>283.2599118942731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18">
        <v>0.0004</v>
      </c>
      <c r="D78" s="127">
        <v>0.1312</v>
      </c>
      <c r="E78" s="118">
        <f t="shared" si="12"/>
        <v>0.881057268722467</v>
      </c>
      <c r="F78" s="71">
        <f t="shared" si="12"/>
        <v>288.9867841409692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18">
        <v>0.0003</v>
      </c>
      <c r="D79" s="127" t="s">
        <v>72</v>
      </c>
      <c r="E79" s="118">
        <f t="shared" si="12"/>
        <v>0.6607929515418502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1.1391</v>
      </c>
      <c r="F85" s="128">
        <v>0.0088</v>
      </c>
      <c r="G85" s="128">
        <v>1.2783</v>
      </c>
      <c r="H85" s="128">
        <v>1.0032</v>
      </c>
      <c r="I85" s="128">
        <v>0.7525</v>
      </c>
      <c r="J85" s="128">
        <v>0.7314</v>
      </c>
      <c r="K85" s="128">
        <v>0.1279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0.8779</v>
      </c>
      <c r="E86" s="129" t="s">
        <v>72</v>
      </c>
      <c r="F86" s="129">
        <v>0.0077</v>
      </c>
      <c r="G86" s="129">
        <v>1.1222</v>
      </c>
      <c r="H86" s="129">
        <v>0.8807</v>
      </c>
      <c r="I86" s="129">
        <v>0.6606</v>
      </c>
      <c r="J86" s="129">
        <v>0.6421</v>
      </c>
      <c r="K86" s="129">
        <v>0.1123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113.4</v>
      </c>
      <c r="E87" s="128">
        <v>129.1739</v>
      </c>
      <c r="F87" s="128" t="s">
        <v>72</v>
      </c>
      <c r="G87" s="128">
        <v>144.9592</v>
      </c>
      <c r="H87" s="128">
        <v>113.764</v>
      </c>
      <c r="I87" s="128">
        <v>85.3337</v>
      </c>
      <c r="J87" s="128">
        <v>82.9408</v>
      </c>
      <c r="K87" s="128">
        <v>14.5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0.7823</v>
      </c>
      <c r="E88" s="129">
        <v>0.8911</v>
      </c>
      <c r="F88" s="129">
        <v>0.0069</v>
      </c>
      <c r="G88" s="129" t="s">
        <v>72</v>
      </c>
      <c r="H88" s="129">
        <v>0.7848</v>
      </c>
      <c r="I88" s="129">
        <v>0.5887</v>
      </c>
      <c r="J88" s="129">
        <v>0.5722</v>
      </c>
      <c r="K88" s="129">
        <v>0.1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0.9968</v>
      </c>
      <c r="E89" s="128">
        <v>1.1355</v>
      </c>
      <c r="F89" s="128">
        <v>0.0088</v>
      </c>
      <c r="G89" s="128">
        <v>1.2742</v>
      </c>
      <c r="H89" s="128" t="s">
        <v>72</v>
      </c>
      <c r="I89" s="128">
        <v>0.7501</v>
      </c>
      <c r="J89" s="128">
        <v>0.7291</v>
      </c>
      <c r="K89" s="128">
        <v>0.1275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1.3289</v>
      </c>
      <c r="E90" s="129">
        <v>1.5137</v>
      </c>
      <c r="F90" s="129">
        <v>0.0117</v>
      </c>
      <c r="G90" s="129">
        <v>1.6987</v>
      </c>
      <c r="H90" s="129">
        <v>1.3332</v>
      </c>
      <c r="I90" s="129" t="s">
        <v>72</v>
      </c>
      <c r="J90" s="129">
        <v>0.972</v>
      </c>
      <c r="K90" s="129">
        <v>0.1699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1.3672</v>
      </c>
      <c r="E91" s="128">
        <v>1.5574</v>
      </c>
      <c r="F91" s="128">
        <v>0.0121</v>
      </c>
      <c r="G91" s="128">
        <v>1.7477</v>
      </c>
      <c r="H91" s="128">
        <v>1.3716</v>
      </c>
      <c r="I91" s="128">
        <v>1.0289</v>
      </c>
      <c r="J91" s="128" t="s">
        <v>72</v>
      </c>
      <c r="K91" s="128">
        <v>0.1748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7.8207</v>
      </c>
      <c r="E92" s="129">
        <v>8.9086</v>
      </c>
      <c r="F92" s="129">
        <v>0.069</v>
      </c>
      <c r="G92" s="129">
        <v>9.9972</v>
      </c>
      <c r="H92" s="129">
        <v>7.8458</v>
      </c>
      <c r="I92" s="129">
        <v>5.8851</v>
      </c>
      <c r="J92" s="129">
        <v>5.7201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54</v>
      </c>
      <c r="C114" s="155"/>
      <c r="D114" s="155"/>
      <c r="E114" s="155"/>
      <c r="F114" s="155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1" t="s">
        <v>55</v>
      </c>
      <c r="C115" s="151"/>
      <c r="D115" s="151"/>
      <c r="E115" s="151"/>
      <c r="F115" s="151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1" t="s">
        <v>56</v>
      </c>
      <c r="C116" s="151"/>
      <c r="D116" s="151"/>
      <c r="E116" s="151"/>
      <c r="F116" s="151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1" t="s">
        <v>57</v>
      </c>
      <c r="C117" s="151"/>
      <c r="D117" s="151"/>
      <c r="E117" s="151"/>
      <c r="F117" s="151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1" t="s">
        <v>58</v>
      </c>
      <c r="C118" s="151"/>
      <c r="D118" s="151"/>
      <c r="E118" s="151"/>
      <c r="F118" s="151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1" t="s">
        <v>59</v>
      </c>
      <c r="C119" s="151"/>
      <c r="D119" s="151"/>
      <c r="E119" s="151"/>
      <c r="F119" s="151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1" t="s">
        <v>60</v>
      </c>
      <c r="C120" s="151"/>
      <c r="D120" s="151"/>
      <c r="E120" s="151"/>
      <c r="F120" s="151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0" t="s">
        <v>61</v>
      </c>
      <c r="C121" s="150"/>
      <c r="D121" s="150"/>
      <c r="E121" s="150"/>
      <c r="F121" s="150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3"/>
      <c r="D123" s="162"/>
      <c r="E123" s="162"/>
      <c r="F123" s="154"/>
      <c r="G123" s="120"/>
      <c r="H123" s="120"/>
    </row>
    <row r="124" spans="2:8" ht="30.75" customHeight="1">
      <c r="B124" s="32" t="s">
        <v>63</v>
      </c>
      <c r="C124" s="153" t="s">
        <v>64</v>
      </c>
      <c r="D124" s="154"/>
      <c r="E124" s="153" t="s">
        <v>65</v>
      </c>
      <c r="F124" s="154"/>
      <c r="G124" s="120"/>
      <c r="H124" s="120"/>
    </row>
    <row r="125" spans="2:8" ht="30.75" customHeight="1">
      <c r="B125" s="32" t="s">
        <v>66</v>
      </c>
      <c r="C125" s="153" t="s">
        <v>67</v>
      </c>
      <c r="D125" s="154"/>
      <c r="E125" s="153" t="s">
        <v>68</v>
      </c>
      <c r="F125" s="154"/>
      <c r="G125" s="120"/>
      <c r="H125" s="120"/>
    </row>
    <row r="126" spans="2:8" ht="15" customHeight="1">
      <c r="B126" s="156" t="s">
        <v>69</v>
      </c>
      <c r="C126" s="158" t="s">
        <v>70</v>
      </c>
      <c r="D126" s="159"/>
      <c r="E126" s="158" t="s">
        <v>71</v>
      </c>
      <c r="F126" s="159"/>
      <c r="G126" s="120"/>
      <c r="H126" s="120"/>
    </row>
    <row r="127" spans="2:8" ht="15" customHeight="1">
      <c r="B127" s="157"/>
      <c r="C127" s="160"/>
      <c r="D127" s="161"/>
      <c r="E127" s="160"/>
      <c r="F127" s="161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2018-11-30T06:05:14Z</dcterms:modified>
  <cp:category/>
  <cp:version/>
  <cp:contentType/>
  <cp:contentStatus/>
</cp:coreProperties>
</file>