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<sst xmlns="http://schemas.openxmlformats.org/spreadsheetml/2006/main" count="162" uniqueCount="112">
  <si>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</si>
  <si>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</si>
  <si>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</si>
  <si>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</si>
  <si>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</si>
  <si>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</si>
  <si>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</si>
  <si>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</si>
  <si>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</si>
  <si>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</si>
  <si>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</si>
  <si>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</si>
  <si>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</si>
  <si>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</si>
  <si>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</si>
  <si>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</si>
  <si>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</si>
  <si>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</si>
  <si>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</si>
  <si>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</si>
  <si>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</si>
  <si>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</si>
  <si>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</si>
  <si>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</si>
  <si>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</si>
  <si>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</si>
  <si>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</si>
  <si>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</si>
  <si>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</si>
  <si>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</si>
  <si>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</si>
  <si>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</si>
  <si>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</si>
  <si>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</si>
  <si>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</si>
  <si>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</si>
  <si>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</si>
  <si>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</si>
  <si>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</si>
  <si>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</si>
  <si>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</si>
  <si>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</si>
  <si>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</si>
  <si>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</si>
  <si>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</si>
  <si>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</si>
  <si>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</si>
  <si>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</si>
  <si>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</si>
  <si>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</si>
  <si>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</si>
  <si>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</si>
  <si>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</si>
  <si>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</si>
  <si>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</si>
  <si>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</si>
  <si>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</si>
  <si>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</si>
  <si>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</si>
  <si>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</si>
  <si>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</si>
  <si>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</si>
  <si>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</si>
  <si>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</si>
  <si>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</si>
  <si>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</si>
  <si>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</si>
  <si>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</si>
  <si>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</si>
  <si>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</si>
  <si>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</si>
  <si>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</si>
  <si>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</si>
  <si>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</si>
  <si>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</si>
  <si>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</si>
  <si>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</si>
  <si>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</si>
  <si>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</si>
  <si>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</si>
  <si>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</si>
  <si>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</si>
  <si>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</si>
  <si>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</si>
  <si>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</si>
  <si>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</si>
  <si>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'17 (€/МT)</t>
  </si>
  <si>
    <t>Euronext - Листопад '17 (€/МT)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</si>
  <si>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</si>
  <si>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</si>
  <si>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</si>
  <si>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</si>
  <si>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</si>
  <si>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</si>
  <si>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</si>
  <si>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</si>
  <si>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</si>
  <si>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</si>
  <si>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</si>
  <si>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</si>
  <si>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</si>
  <si>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</si>
  <si>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</si>
  <si>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</si>
  <si>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</si>
  <si>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</si>
  <si>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</si>
  <si>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</si>
  <si>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</si>
  <si>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</si>
  <si>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</si>
  <si>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29 серпня 2017 року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</si>
</sst>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2"/>
      <color theme="6" tint="-0.4999699890613556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3" fontId="71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111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8" t="s">
        <v>5</v>
      </c>
      <c r="D6" s="149"/>
      <c r="E6" s="145" t="s">
        <v>6</v>
      </c>
      <c r="F6" s="145"/>
      <c r="G6"/>
      <c r="H6"/>
      <c r="I6"/>
    </row>
    <row r="7" spans="2:6" s="6" customFormat="1" ht="15">
      <c r="B7" s="25" t="s">
        <v>89</v>
      </c>
      <c r="C7" s="124">
        <v>0.024</v>
      </c>
      <c r="D7" s="14">
        <v>3.322</v>
      </c>
      <c r="E7" s="124">
        <f aca="true" t="shared" si="0" ref="E7:F9">C7*39.3683</f>
        <v>0.9448392</v>
      </c>
      <c r="F7" s="13">
        <f t="shared" si="0"/>
        <v>130.7814926</v>
      </c>
    </row>
    <row r="8" spans="2:6" s="6" customFormat="1" ht="15">
      <c r="B8" s="25" t="s">
        <v>97</v>
      </c>
      <c r="C8" s="124">
        <v>0.022</v>
      </c>
      <c r="D8" s="14">
        <v>3.484</v>
      </c>
      <c r="E8" s="124">
        <f t="shared" si="0"/>
        <v>0.8661026</v>
      </c>
      <c r="F8" s="13">
        <f t="shared" si="0"/>
        <v>137.15915719999998</v>
      </c>
    </row>
    <row r="9" spans="2:17" s="6" customFormat="1" ht="15">
      <c r="B9" s="25" t="s">
        <v>104</v>
      </c>
      <c r="C9" s="124">
        <v>0.024</v>
      </c>
      <c r="D9" s="14">
        <v>3.612</v>
      </c>
      <c r="E9" s="124">
        <f t="shared" si="0"/>
        <v>0.9448392</v>
      </c>
      <c r="F9" s="13">
        <f>D9*39.3683</f>
        <v>142.19829959999998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5" t="s">
        <v>7</v>
      </c>
      <c r="D11" s="145"/>
      <c r="E11" s="148" t="s">
        <v>6</v>
      </c>
      <c r="F11" s="149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87</v>
      </c>
      <c r="C12" s="125">
        <v>0.32</v>
      </c>
      <c r="D12" s="13">
        <v>157.75</v>
      </c>
      <c r="E12" s="125">
        <f aca="true" t="shared" si="1" ref="E12:F14">C12/$D$86</f>
        <v>0.3825920612147298</v>
      </c>
      <c r="F12" s="73">
        <f t="shared" si="1"/>
        <v>188.60593017694882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98</v>
      </c>
      <c r="C13" s="125">
        <v>0.16</v>
      </c>
      <c r="D13" s="13">
        <v>160.75</v>
      </c>
      <c r="E13" s="125">
        <f t="shared" si="1"/>
        <v>0.1912960306073649</v>
      </c>
      <c r="F13" s="73">
        <f t="shared" si="1"/>
        <v>192.19273075083692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103</v>
      </c>
      <c r="C14" s="132">
        <v>0</v>
      </c>
      <c r="D14" s="13">
        <v>163.25</v>
      </c>
      <c r="E14" s="132">
        <f t="shared" si="1"/>
        <v>0</v>
      </c>
      <c r="F14" s="73">
        <f t="shared" si="1"/>
        <v>195.181731229077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45" t="s">
        <v>83</v>
      </c>
      <c r="D16" s="145"/>
      <c r="E16" s="148" t="s">
        <v>6</v>
      </c>
      <c r="F16" s="149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92</v>
      </c>
      <c r="C17" s="125">
        <v>330</v>
      </c>
      <c r="D17" s="91">
        <v>20370</v>
      </c>
      <c r="E17" s="125">
        <f aca="true" t="shared" si="2" ref="E17:F19">C17/$D$87</f>
        <v>2.997547461168135</v>
      </c>
      <c r="F17" s="73">
        <f t="shared" si="2"/>
        <v>185.03042964846944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99</v>
      </c>
      <c r="C18" s="125">
        <v>260</v>
      </c>
      <c r="D18" s="91">
        <v>20430</v>
      </c>
      <c r="E18" s="125">
        <f t="shared" si="2"/>
        <v>2.3617040603142883</v>
      </c>
      <c r="F18" s="73">
        <f t="shared" si="2"/>
        <v>185.57543827777272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108</v>
      </c>
      <c r="C19" s="125">
        <v>200</v>
      </c>
      <c r="D19" s="91">
        <v>20510</v>
      </c>
      <c r="E19" s="125">
        <f t="shared" si="2"/>
        <v>1.8166954310109908</v>
      </c>
      <c r="F19" s="73">
        <f t="shared" si="2"/>
        <v>186.30211645017712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48" t="s">
        <v>5</v>
      </c>
      <c r="D21" s="149"/>
      <c r="E21" s="145" t="s">
        <v>6</v>
      </c>
      <c r="F21" s="145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89</v>
      </c>
      <c r="C22" s="166">
        <v>0.026</v>
      </c>
      <c r="D22" s="14">
        <v>4.032</v>
      </c>
      <c r="E22" s="166">
        <f aca="true" t="shared" si="3" ref="E22:F24">C22*36.7437</f>
        <v>0.9553361999999999</v>
      </c>
      <c r="F22" s="13">
        <f t="shared" si="3"/>
        <v>148.15059839999998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97</v>
      </c>
      <c r="C23" s="166">
        <v>0.016</v>
      </c>
      <c r="D23" s="14">
        <v>4.304</v>
      </c>
      <c r="E23" s="166">
        <f t="shared" si="3"/>
        <v>0.5878992</v>
      </c>
      <c r="F23" s="13">
        <f t="shared" si="3"/>
        <v>158.1448848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104</v>
      </c>
      <c r="C24" s="166">
        <v>0.02</v>
      </c>
      <c r="D24" s="95">
        <v>4.542</v>
      </c>
      <c r="E24" s="166">
        <f t="shared" si="3"/>
        <v>0.7348739999999999</v>
      </c>
      <c r="F24" s="13">
        <f t="shared" si="3"/>
        <v>166.88988539999997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4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45" t="s">
        <v>9</v>
      </c>
      <c r="D26" s="145"/>
      <c r="E26" s="148" t="s">
        <v>10</v>
      </c>
      <c r="F26" s="149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86</v>
      </c>
      <c r="C27" s="125">
        <v>0.66</v>
      </c>
      <c r="D27" s="73">
        <v>151.5</v>
      </c>
      <c r="E27" s="125">
        <f aca="true" t="shared" si="4" ref="E27:F29">C27/$D$86</f>
        <v>0.7890961262553802</v>
      </c>
      <c r="F27" s="73">
        <f t="shared" si="4"/>
        <v>181.13342898134863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90</v>
      </c>
      <c r="C28" s="125">
        <v>0.63</v>
      </c>
      <c r="D28" s="13">
        <v>157.25</v>
      </c>
      <c r="E28" s="125">
        <f t="shared" si="4"/>
        <v>0.7532281205164992</v>
      </c>
      <c r="F28" s="73">
        <f t="shared" si="4"/>
        <v>188.0081300813008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103</v>
      </c>
      <c r="C29" s="125">
        <v>1.22</v>
      </c>
      <c r="D29" s="13">
        <v>162</v>
      </c>
      <c r="E29" s="125">
        <f t="shared" si="4"/>
        <v>1.4586322333811572</v>
      </c>
      <c r="F29" s="73">
        <f t="shared" si="4"/>
        <v>193.68723098995696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45" t="s">
        <v>12</v>
      </c>
      <c r="D31" s="145"/>
      <c r="E31" s="145" t="s">
        <v>10</v>
      </c>
      <c r="F31" s="145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87</v>
      </c>
      <c r="C32" s="125">
        <v>0.68</v>
      </c>
      <c r="D32" s="13">
        <v>366.75</v>
      </c>
      <c r="E32" s="125">
        <f aca="true" t="shared" si="5" ref="E32:F34">C32/$D$86</f>
        <v>0.8130081300813008</v>
      </c>
      <c r="F32" s="73">
        <f t="shared" si="5"/>
        <v>438.4863701578192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95</v>
      </c>
      <c r="C33" s="125">
        <v>0.67</v>
      </c>
      <c r="D33" s="13">
        <v>368.75</v>
      </c>
      <c r="E33" s="125">
        <f t="shared" si="5"/>
        <v>0.8010521281683405</v>
      </c>
      <c r="F33" s="73">
        <f t="shared" si="5"/>
        <v>440.8775705404113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107</v>
      </c>
      <c r="C34" s="125">
        <v>0.74</v>
      </c>
      <c r="D34" s="68">
        <v>370.5</v>
      </c>
      <c r="E34" s="125">
        <f t="shared" si="5"/>
        <v>0.8847441415590626</v>
      </c>
      <c r="F34" s="73">
        <f t="shared" si="5"/>
        <v>442.9698708751793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3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46" t="s">
        <v>5</v>
      </c>
      <c r="D36" s="147"/>
      <c r="E36" s="146" t="s">
        <v>6</v>
      </c>
      <c r="F36" s="147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89</v>
      </c>
      <c r="C37" s="124">
        <v>0.034</v>
      </c>
      <c r="D37" s="77">
        <v>2.336</v>
      </c>
      <c r="E37" s="124">
        <f aca="true" t="shared" si="6" ref="E37:F39">C37*58.0164</f>
        <v>1.9725576</v>
      </c>
      <c r="F37" s="73">
        <f t="shared" si="6"/>
        <v>135.52631039999997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97</v>
      </c>
      <c r="C38" s="124">
        <v>0.052</v>
      </c>
      <c r="D38" s="77">
        <v>2.462</v>
      </c>
      <c r="E38" s="124">
        <f t="shared" si="6"/>
        <v>3.0168527999999997</v>
      </c>
      <c r="F38" s="73">
        <f t="shared" si="6"/>
        <v>142.8363768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105</v>
      </c>
      <c r="C39" s="124">
        <v>0.05</v>
      </c>
      <c r="D39" s="77">
        <v>2.524</v>
      </c>
      <c r="E39" s="124">
        <f t="shared" si="6"/>
        <v>2.90082</v>
      </c>
      <c r="F39" s="73">
        <f t="shared" si="6"/>
        <v>146.4333936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4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46" t="s">
        <v>5</v>
      </c>
      <c r="D41" s="147"/>
      <c r="E41" s="146" t="s">
        <v>6</v>
      </c>
      <c r="F41" s="14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89</v>
      </c>
      <c r="C42" s="124">
        <v>0.044</v>
      </c>
      <c r="D42" s="77">
        <v>9.294</v>
      </c>
      <c r="E42" s="124">
        <f aca="true" t="shared" si="7" ref="E42:F44">C42*36.7437</f>
        <v>1.6167227999999998</v>
      </c>
      <c r="F42" s="73">
        <f t="shared" si="7"/>
        <v>341.4959478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106</v>
      </c>
      <c r="C43" s="124">
        <v>0.04</v>
      </c>
      <c r="D43" s="77">
        <v>9.366</v>
      </c>
      <c r="E43" s="124">
        <f t="shared" si="7"/>
        <v>1.4697479999999998</v>
      </c>
      <c r="F43" s="73">
        <f t="shared" si="7"/>
        <v>344.14149419999995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24">
        <v>0.036</v>
      </c>
      <c r="D44" s="77">
        <v>9.456</v>
      </c>
      <c r="E44" s="124">
        <f t="shared" si="7"/>
        <v>1.3227731999999999</v>
      </c>
      <c r="F44" s="73">
        <f t="shared" si="7"/>
        <v>347.44842719999997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5" t="s">
        <v>82</v>
      </c>
      <c r="D46" s="145"/>
      <c r="E46" s="148" t="s">
        <v>6</v>
      </c>
      <c r="F46" s="149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34">
        <v>0</v>
      </c>
      <c r="D47" s="92" t="s">
        <v>81</v>
      </c>
      <c r="E47" s="135">
        <f aca="true" t="shared" si="8" ref="E47:F49"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100</v>
      </c>
      <c r="C48" s="134">
        <v>0</v>
      </c>
      <c r="D48" s="92">
        <v>48090</v>
      </c>
      <c r="E48" s="135">
        <f t="shared" si="8"/>
        <v>0</v>
      </c>
      <c r="F48" s="73">
        <f t="shared" si="8"/>
        <v>436.82441638659276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109</v>
      </c>
      <c r="C49" s="134">
        <v>0</v>
      </c>
      <c r="D49" s="92">
        <v>44580</v>
      </c>
      <c r="E49" s="135">
        <f>C49/$D$87</f>
        <v>0</v>
      </c>
      <c r="F49" s="73">
        <f t="shared" si="8"/>
        <v>404.94141157234986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3" customFormat="1" ht="15">
      <c r="B52" s="25" t="s">
        <v>89</v>
      </c>
      <c r="C52" s="124">
        <v>0.9</v>
      </c>
      <c r="D52" s="78">
        <v>294.6</v>
      </c>
      <c r="E52" s="124">
        <f aca="true" t="shared" si="9" ref="E52:F54">C52*1.1023</f>
        <v>0.9920700000000001</v>
      </c>
      <c r="F52" s="78">
        <f t="shared" si="9"/>
        <v>324.73758000000004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102</v>
      </c>
      <c r="C53" s="124">
        <v>0.6</v>
      </c>
      <c r="D53" s="78">
        <v>296.3</v>
      </c>
      <c r="E53" s="124">
        <f t="shared" si="9"/>
        <v>0.66138</v>
      </c>
      <c r="F53" s="78">
        <f t="shared" si="9"/>
        <v>326.61149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97</v>
      </c>
      <c r="C54" s="124">
        <v>0.2</v>
      </c>
      <c r="D54" s="110">
        <v>298.9</v>
      </c>
      <c r="E54" s="124">
        <f t="shared" si="9"/>
        <v>0.22046000000000002</v>
      </c>
      <c r="F54" s="78">
        <f t="shared" si="9"/>
        <v>329.47747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3"/>
      <c r="D55" s="68"/>
      <c r="E55" s="132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46" t="s">
        <v>18</v>
      </c>
      <c r="D56" s="147"/>
      <c r="E56" s="146" t="s">
        <v>19</v>
      </c>
      <c r="F56" s="147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89</v>
      </c>
      <c r="C57" s="125">
        <v>0.31</v>
      </c>
      <c r="D57" s="73">
        <v>34.26</v>
      </c>
      <c r="E57" s="125">
        <f aca="true" t="shared" si="10" ref="E57:F59">C57/454*1000</f>
        <v>0.6828193832599119</v>
      </c>
      <c r="F57" s="73">
        <f t="shared" si="10"/>
        <v>75.46255506607929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102</v>
      </c>
      <c r="C58" s="125">
        <v>0.31</v>
      </c>
      <c r="D58" s="73">
        <v>34.39</v>
      </c>
      <c r="E58" s="125">
        <f t="shared" si="10"/>
        <v>0.6828193832599119</v>
      </c>
      <c r="F58" s="73">
        <f t="shared" si="10"/>
        <v>75.7488986784141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97</v>
      </c>
      <c r="C59" s="125">
        <v>0.31</v>
      </c>
      <c r="D59" s="73">
        <v>34.63</v>
      </c>
      <c r="E59" s="125">
        <f t="shared" si="10"/>
        <v>0.6828193832599119</v>
      </c>
      <c r="F59" s="73">
        <f t="shared" si="10"/>
        <v>76.27753303964758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46" t="s">
        <v>21</v>
      </c>
      <c r="D61" s="147"/>
      <c r="E61" s="146" t="s">
        <v>6</v>
      </c>
      <c r="F61" s="147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89</v>
      </c>
      <c r="C62" s="124">
        <v>0.045</v>
      </c>
      <c r="D62" s="77">
        <v>12.28</v>
      </c>
      <c r="E62" s="124">
        <f aca="true" t="shared" si="11" ref="E62:F64">C62*22.026</f>
        <v>0.99117</v>
      </c>
      <c r="F62" s="73">
        <f t="shared" si="11"/>
        <v>270.47927999999996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96</v>
      </c>
      <c r="C63" s="124">
        <v>0.045</v>
      </c>
      <c r="D63" s="77">
        <v>12.6</v>
      </c>
      <c r="E63" s="124">
        <f t="shared" si="11"/>
        <v>0.99117</v>
      </c>
      <c r="F63" s="73">
        <f t="shared" si="11"/>
        <v>277.5276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97</v>
      </c>
      <c r="C64" s="124">
        <v>0.035</v>
      </c>
      <c r="D64" s="77">
        <v>12.855</v>
      </c>
      <c r="E64" s="124">
        <f t="shared" si="11"/>
        <v>0.7709100000000001</v>
      </c>
      <c r="F64" s="73">
        <f t="shared" si="11"/>
        <v>283.14423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46" t="s">
        <v>23</v>
      </c>
      <c r="D66" s="147"/>
      <c r="E66" s="146" t="s">
        <v>24</v>
      </c>
      <c r="F66" s="147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89</v>
      </c>
      <c r="C67" s="124">
        <v>0.001</v>
      </c>
      <c r="D67" s="77">
        <v>1.511</v>
      </c>
      <c r="E67" s="124">
        <f aca="true" t="shared" si="12" ref="E67:F69">C67/3.785</f>
        <v>0.0002642007926023778</v>
      </c>
      <c r="F67" s="73">
        <f t="shared" si="12"/>
        <v>0.3992073976221928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102</v>
      </c>
      <c r="C68" s="124">
        <v>0.006</v>
      </c>
      <c r="D68" s="77">
        <v>1.44</v>
      </c>
      <c r="E68" s="124">
        <f t="shared" si="12"/>
        <v>0.001585204755614267</v>
      </c>
      <c r="F68" s="73">
        <f t="shared" si="12"/>
        <v>0.380449141347424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96</v>
      </c>
      <c r="C69" s="124">
        <v>0.008</v>
      </c>
      <c r="D69" s="77">
        <v>1.415</v>
      </c>
      <c r="E69" s="124">
        <f t="shared" si="12"/>
        <v>0.0021136063408190224</v>
      </c>
      <c r="F69" s="73">
        <f t="shared" si="12"/>
        <v>0.37384412153236457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46" t="s">
        <v>26</v>
      </c>
      <c r="D71" s="147"/>
      <c r="E71" s="146" t="s">
        <v>27</v>
      </c>
      <c r="F71" s="147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91</v>
      </c>
      <c r="C72" s="143">
        <v>0.00075</v>
      </c>
      <c r="D72" s="80">
        <v>0.872</v>
      </c>
      <c r="E72" s="143">
        <f>C72/454*100</f>
        <v>0.00016519823788546255</v>
      </c>
      <c r="F72" s="79">
        <f>D72/454*1000</f>
        <v>1.920704845814978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89</v>
      </c>
      <c r="C73" s="143">
        <v>0.00675</v>
      </c>
      <c r="D73" s="80">
        <v>0.8735</v>
      </c>
      <c r="E73" s="143">
        <f>C73/454*100</f>
        <v>0.0014867841409691629</v>
      </c>
      <c r="F73" s="79">
        <f>D73/454*1000</f>
        <v>1.9240088105726874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102</v>
      </c>
      <c r="C74" s="143">
        <v>0.00975</v>
      </c>
      <c r="D74" s="80">
        <v>0.88</v>
      </c>
      <c r="E74" s="143">
        <f>C74/454*100</f>
        <v>0.0021475770925110135</v>
      </c>
      <c r="F74" s="79">
        <f>D74/454*1000</f>
        <v>1.9383259911894273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3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5" t="s">
        <v>26</v>
      </c>
      <c r="D76" s="155"/>
      <c r="E76" s="146" t="s">
        <v>29</v>
      </c>
      <c r="F76" s="147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88</v>
      </c>
      <c r="C77" s="142">
        <v>0.0049</v>
      </c>
      <c r="D77" s="129">
        <v>0.1388</v>
      </c>
      <c r="E77" s="142">
        <f aca="true" t="shared" si="13" ref="E77:F79">C77/454*1000000</f>
        <v>10.79295154185022</v>
      </c>
      <c r="F77" s="73">
        <f t="shared" si="13"/>
        <v>305.7268722466961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>
      <c r="B78" s="25" t="s">
        <v>94</v>
      </c>
      <c r="C78" s="142">
        <v>0.0036</v>
      </c>
      <c r="D78" s="96">
        <v>0.1453</v>
      </c>
      <c r="E78" s="142">
        <f t="shared" si="13"/>
        <v>7.929515418502203</v>
      </c>
      <c r="F78" s="73">
        <f t="shared" si="13"/>
        <v>320.04405286343615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101</v>
      </c>
      <c r="C79" s="142">
        <v>0.0032</v>
      </c>
      <c r="D79" s="129" t="s">
        <v>81</v>
      </c>
      <c r="E79" s="142">
        <f t="shared" si="13"/>
        <v>7.048458149779736</v>
      </c>
      <c r="F79" s="73" t="s">
        <v>81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4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1" t="s">
        <v>81</v>
      </c>
      <c r="E85" s="122">
        <v>1.1956</v>
      </c>
      <c r="F85" s="122">
        <v>0.0091</v>
      </c>
      <c r="G85" s="122">
        <v>1.2906</v>
      </c>
      <c r="H85" s="122">
        <v>1.0466</v>
      </c>
      <c r="I85" s="122">
        <v>0.7985</v>
      </c>
      <c r="J85" s="122">
        <v>0.7966</v>
      </c>
      <c r="K85" s="122">
        <v>0.1278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0.8364</v>
      </c>
      <c r="E86" s="123" t="s">
        <v>81</v>
      </c>
      <c r="F86" s="123">
        <v>0.0076</v>
      </c>
      <c r="G86" s="123">
        <v>1.0795</v>
      </c>
      <c r="H86" s="123">
        <v>0.8754</v>
      </c>
      <c r="I86" s="123">
        <v>0.6678</v>
      </c>
      <c r="J86" s="123">
        <v>0.6663</v>
      </c>
      <c r="K86" s="123">
        <v>0.1069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110.09</v>
      </c>
      <c r="E87" s="122">
        <v>131.6236</v>
      </c>
      <c r="F87" s="122" t="s">
        <v>81</v>
      </c>
      <c r="G87" s="122">
        <v>142.0822</v>
      </c>
      <c r="H87" s="122">
        <v>115.2172</v>
      </c>
      <c r="I87" s="122">
        <v>87.9032</v>
      </c>
      <c r="J87" s="122">
        <v>87.6977</v>
      </c>
      <c r="K87" s="122">
        <v>14.0678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0.7748</v>
      </c>
      <c r="E88" s="123">
        <v>0.9264</v>
      </c>
      <c r="F88" s="123">
        <v>0.007</v>
      </c>
      <c r="G88" s="123" t="s">
        <v>81</v>
      </c>
      <c r="H88" s="123">
        <v>0.8109</v>
      </c>
      <c r="I88" s="123">
        <v>0.6187</v>
      </c>
      <c r="J88" s="123">
        <v>0.6172</v>
      </c>
      <c r="K88" s="123">
        <v>0.099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0.9555</v>
      </c>
      <c r="E89" s="122">
        <v>1.1424</v>
      </c>
      <c r="F89" s="122">
        <v>0.0087</v>
      </c>
      <c r="G89" s="122">
        <v>1.2332</v>
      </c>
      <c r="H89" s="122" t="s">
        <v>81</v>
      </c>
      <c r="I89" s="122">
        <v>0.7629</v>
      </c>
      <c r="J89" s="122">
        <v>0.7612</v>
      </c>
      <c r="K89" s="122">
        <v>0.1221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1.2524</v>
      </c>
      <c r="E90" s="123">
        <v>1.4974</v>
      </c>
      <c r="F90" s="123">
        <v>0.0114</v>
      </c>
      <c r="G90" s="123">
        <v>1.6163</v>
      </c>
      <c r="H90" s="123">
        <v>1.3107</v>
      </c>
      <c r="I90" s="123" t="s">
        <v>81</v>
      </c>
      <c r="J90" s="123">
        <v>0.9977</v>
      </c>
      <c r="K90" s="123">
        <v>0.16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1.2553</v>
      </c>
      <c r="E91" s="122">
        <v>1.5009</v>
      </c>
      <c r="F91" s="122">
        <v>0.0114</v>
      </c>
      <c r="G91" s="122">
        <v>1.6201</v>
      </c>
      <c r="H91" s="122">
        <v>1.3138</v>
      </c>
      <c r="I91" s="122">
        <v>1.0023</v>
      </c>
      <c r="J91" s="122" t="s">
        <v>81</v>
      </c>
      <c r="K91" s="122">
        <v>0.1604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7.8257</v>
      </c>
      <c r="E92" s="123">
        <v>9.3564</v>
      </c>
      <c r="F92" s="123">
        <v>0.0711</v>
      </c>
      <c r="G92" s="123">
        <v>10.0999</v>
      </c>
      <c r="H92" s="123">
        <v>8.1902</v>
      </c>
      <c r="I92" s="123">
        <v>6.2486</v>
      </c>
      <c r="J92" s="123">
        <v>6.234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6"/>
      <c r="H93" s="136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7"/>
      <c r="H94" s="137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8"/>
      <c r="H95" s="138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9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9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8"/>
      <c r="H98" s="138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8"/>
      <c r="H99" s="138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8"/>
      <c r="H100" s="138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40"/>
      <c r="H101" s="140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40"/>
      <c r="H102" s="140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6"/>
      <c r="H103" s="136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6"/>
      <c r="H104" s="136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6"/>
      <c r="H105" s="136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6"/>
      <c r="H106" s="136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6"/>
      <c r="H107" s="136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6"/>
      <c r="H108" s="136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6"/>
      <c r="H109" s="136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6"/>
      <c r="H110" s="136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6"/>
      <c r="H111" s="136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6"/>
      <c r="H112" s="136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6"/>
      <c r="H113" s="136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4" t="s">
        <v>63</v>
      </c>
      <c r="C114" s="154"/>
      <c r="D114" s="154"/>
      <c r="E114" s="154"/>
      <c r="F114" s="154"/>
      <c r="G114" s="136"/>
      <c r="H114" s="136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53" t="s">
        <v>64</v>
      </c>
      <c r="C115" s="153"/>
      <c r="D115" s="153"/>
      <c r="E115" s="153"/>
      <c r="F115" s="153"/>
      <c r="G115" s="136"/>
      <c r="H115" s="136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53" t="s">
        <v>65</v>
      </c>
      <c r="C116" s="153"/>
      <c r="D116" s="153"/>
      <c r="E116" s="153"/>
      <c r="F116" s="153"/>
      <c r="G116" s="136"/>
      <c r="H116" s="136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53" t="s">
        <v>66</v>
      </c>
      <c r="C117" s="153"/>
      <c r="D117" s="153"/>
      <c r="E117" s="153"/>
      <c r="F117" s="153"/>
      <c r="G117" s="136"/>
      <c r="H117" s="1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3" t="s">
        <v>67</v>
      </c>
      <c r="C118" s="153"/>
      <c r="D118" s="153"/>
      <c r="E118" s="153"/>
      <c r="F118" s="153"/>
      <c r="G118" s="136"/>
      <c r="H118" s="1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3" t="s">
        <v>68</v>
      </c>
      <c r="C119" s="153"/>
      <c r="D119" s="153"/>
      <c r="E119" s="153"/>
      <c r="F119" s="153"/>
      <c r="G119" s="136"/>
      <c r="H119" s="1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3" t="s">
        <v>69</v>
      </c>
      <c r="C120" s="153"/>
      <c r="D120" s="153"/>
      <c r="E120" s="153"/>
      <c r="F120" s="153"/>
      <c r="G120" s="136"/>
      <c r="H120" s="1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6" t="s">
        <v>70</v>
      </c>
      <c r="C121" s="156"/>
      <c r="D121" s="156"/>
      <c r="E121" s="156"/>
      <c r="F121" s="156"/>
      <c r="G121" s="136"/>
      <c r="H121" s="136"/>
    </row>
    <row r="122" spans="7:8" ht="15">
      <c r="G122" s="136"/>
      <c r="H122" s="136"/>
    </row>
    <row r="123" spans="2:8" ht="15.75">
      <c r="B123" s="34" t="s">
        <v>71</v>
      </c>
      <c r="C123" s="159"/>
      <c r="D123" s="160"/>
      <c r="E123" s="160"/>
      <c r="F123" s="161"/>
      <c r="G123" s="136"/>
      <c r="H123" s="136"/>
    </row>
    <row r="124" spans="2:8" ht="30.75" customHeight="1">
      <c r="B124" s="34" t="s">
        <v>72</v>
      </c>
      <c r="C124" s="157" t="s">
        <v>73</v>
      </c>
      <c r="D124" s="157"/>
      <c r="E124" s="159" t="s">
        <v>74</v>
      </c>
      <c r="F124" s="161"/>
      <c r="G124" s="136"/>
      <c r="H124" s="136"/>
    </row>
    <row r="125" spans="2:8" ht="30.75" customHeight="1">
      <c r="B125" s="34" t="s">
        <v>75</v>
      </c>
      <c r="C125" s="157" t="s">
        <v>76</v>
      </c>
      <c r="D125" s="157"/>
      <c r="E125" s="159" t="s">
        <v>77</v>
      </c>
      <c r="F125" s="161"/>
      <c r="G125" s="136"/>
      <c r="H125" s="136"/>
    </row>
    <row r="126" spans="2:8" ht="15" customHeight="1">
      <c r="B126" s="158" t="s">
        <v>78</v>
      </c>
      <c r="C126" s="157" t="s">
        <v>79</v>
      </c>
      <c r="D126" s="157"/>
      <c r="E126" s="162" t="s">
        <v>80</v>
      </c>
      <c r="F126" s="163"/>
      <c r="G126" s="136"/>
      <c r="H126" s="136"/>
    </row>
    <row r="127" spans="2:8" ht="15" customHeight="1">
      <c r="B127" s="158"/>
      <c r="C127" s="157"/>
      <c r="D127" s="157"/>
      <c r="E127" s="164"/>
      <c r="F127" s="165"/>
      <c r="G127" s="136"/>
      <c r="H127" s="13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C4:F4"/>
    <mergeCell ref="C6:D6"/>
    <mergeCell ref="E6:F6"/>
    <mergeCell ref="C11:D11"/>
    <mergeCell ref="E11:F11"/>
    <mergeCell ref="C16:D16"/>
    <mergeCell ref="E16:F16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2017-08-30T07:23:03Z</dcterms:modified>
  <cp:category/>
  <cp:version/>
  <cp:contentType/>
  <cp:contentStatus/>
</cp:coreProperties>
</file>