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<sst xmlns="http://schemas.openxmlformats.org/spreadsheetml/2006/main" count="160" uniqueCount="110">
  <si>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</si>
  <si>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</si>
  <si>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</si>
  <si>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</si>
  <si>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</si>
  <si>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</si>
  <si>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</si>
  <si>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</si>
  <si>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</si>
  <si>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</si>
  <si>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</si>
  <si>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</si>
  <si>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</si>
  <si>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</si>
  <si>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</si>
  <si>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</si>
  <si>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</si>
  <si>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</si>
  <si>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</si>
  <si>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</si>
  <si>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</si>
  <si>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</si>
  <si>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</si>
  <si>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</si>
  <si>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</si>
  <si>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</si>
  <si>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</si>
  <si>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</si>
  <si>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</si>
  <si>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</si>
  <si>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</si>
  <si>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</si>
  <si>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</si>
  <si>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</si>
  <si>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</si>
  <si>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</si>
  <si>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</si>
  <si>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</si>
  <si>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</si>
  <si>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</si>
  <si>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</si>
  <si>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</si>
  <si>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</si>
  <si>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</si>
  <si>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</si>
  <si>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</si>
  <si>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</si>
  <si>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</si>
  <si>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</si>
  <si>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</si>
  <si>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</si>
  <si>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</si>
  <si>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</si>
  <si>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</si>
  <si>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</si>
  <si>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</si>
  <si>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</si>
  <si>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</si>
  <si>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</si>
  <si>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</si>
  <si>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</si>
  <si>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</si>
  <si>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</si>
  <si>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</si>
  <si>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</si>
  <si>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</si>
  <si>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</si>
  <si>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</si>
  <si>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</si>
  <si>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</si>
  <si>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</si>
  <si>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</si>
  <si>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</si>
  <si>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</si>
  <si>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</si>
  <si>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</si>
  <si>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</si>
  <si>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</si>
  <si>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</si>
  <si>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</si>
  <si>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</si>
  <si>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</si>
  <si>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</si>
  <si>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</si>
  <si>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</si>
  <si>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</si>
  <si>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</si>
  <si>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</si>
  <si>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</si>
  <si>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</si>
  <si>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</si>
  <si>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</si>
  <si>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</si>
  <si>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</si>
  <si>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</si>
  <si>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</si>
  <si>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</si>
  <si>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</si>
  <si>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</si>
  <si>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</si>
  <si>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</si>
  <si>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</si>
  <si>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</si>
  <si>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</si>
  <si>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</si>
  <si>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</si>
  <si>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</si>
  <si>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</si>
  <si>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</si>
  <si>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29 березня 2016 року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</si>
</sst>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00"/>
    <numFmt numFmtId="194" formatCode="#,##0\ &quot;грн.&quot;"/>
    <numFmt numFmtId="195" formatCode="#,##0.0"/>
  </numFmts>
  <fonts count="77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6600"/>
      <name val="Verdana"/>
      <family val="2"/>
    </font>
    <font>
      <sz val="12"/>
      <color rgb="FF0000CC"/>
      <name val="Verdana"/>
      <family val="2"/>
    </font>
    <font>
      <sz val="12"/>
      <color rgb="FF0033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0" borderId="7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3" fillId="3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80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181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9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81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80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81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82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9" borderId="0" xfId="0" applyFont="1" applyFill="1" applyAlignment="1">
      <alignment horizontal="center" vertical="center" wrapText="1"/>
    </xf>
    <xf numFmtId="0" fontId="15" fillId="29" borderId="0" xfId="0" applyFont="1" applyFill="1" applyAlignment="1">
      <alignment horizontal="center" vertical="center" wrapText="1"/>
    </xf>
    <xf numFmtId="0" fontId="15" fillId="38" borderId="0" xfId="0" applyFont="1" applyFill="1" applyAlignment="1">
      <alignment horizontal="center" vertical="center" wrapText="1"/>
    </xf>
    <xf numFmtId="181" fontId="2" fillId="29" borderId="0" xfId="0" applyNumberFormat="1" applyFont="1" applyFill="1" applyAlignment="1">
      <alignment/>
    </xf>
    <xf numFmtId="180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80" fontId="8" fillId="0" borderId="18" xfId="0" applyNumberFormat="1" applyFont="1" applyFill="1" applyBorder="1" applyAlignment="1">
      <alignment horizontal="center" vertical="top" wrapText="1"/>
    </xf>
    <xf numFmtId="181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183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182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80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80" fontId="8" fillId="0" borderId="10" xfId="0" applyNumberFormat="1" applyFont="1" applyFill="1" applyBorder="1" applyAlignment="1">
      <alignment horizontal="center" vertical="top" wrapText="1"/>
    </xf>
    <xf numFmtId="181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1" fontId="15" fillId="29" borderId="0" xfId="0" applyNumberFormat="1" applyFont="1" applyFill="1" applyAlignment="1">
      <alignment horizontal="center" vertical="center" wrapText="1"/>
    </xf>
    <xf numFmtId="181" fontId="15" fillId="3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80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80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80" fontId="31" fillId="0" borderId="10" xfId="0" applyNumberFormat="1" applyFont="1" applyFill="1" applyBorder="1" applyAlignment="1">
      <alignment horizontal="center" vertical="top" wrapText="1"/>
    </xf>
    <xf numFmtId="195" fontId="31" fillId="0" borderId="10" xfId="0" applyNumberFormat="1" applyFont="1" applyFill="1" applyBorder="1" applyAlignment="1">
      <alignment horizontal="center" vertical="top" wrapText="1"/>
    </xf>
    <xf numFmtId="182" fontId="30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81" fontId="30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5" fillId="0" borderId="0" xfId="0" applyFont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180" fontId="74" fillId="0" borderId="10" xfId="0" applyNumberFormat="1" applyFont="1" applyFill="1" applyBorder="1" applyAlignment="1">
      <alignment horizontal="center" vertical="top" wrapText="1"/>
    </xf>
    <xf numFmtId="195" fontId="75" fillId="0" borderId="10" xfId="0" applyNumberFormat="1" applyFont="1" applyFill="1" applyBorder="1" applyAlignment="1">
      <alignment horizontal="center" vertical="top" wrapText="1"/>
    </xf>
    <xf numFmtId="180" fontId="75" fillId="0" borderId="10" xfId="0" applyNumberFormat="1" applyFont="1" applyFill="1" applyBorder="1" applyAlignment="1">
      <alignment horizontal="center" vertical="top" wrapText="1"/>
    </xf>
    <xf numFmtId="181" fontId="34" fillId="0" borderId="10" xfId="0" applyNumberFormat="1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81" fontId="6" fillId="35" borderId="18" xfId="0" applyNumberFormat="1" applyFont="1" applyFill="1" applyBorder="1" applyAlignment="1">
      <alignment horizontal="center"/>
    </xf>
    <xf numFmtId="181" fontId="6" fillId="35" borderId="17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81" fontId="6" fillId="35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180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D44" sqref="D4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56" t="s">
        <v>109</v>
      </c>
      <c r="D4" s="157"/>
      <c r="E4" s="157"/>
      <c r="F4" s="158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51" t="s">
        <v>5</v>
      </c>
      <c r="D6" s="152"/>
      <c r="E6" s="153" t="s">
        <v>6</v>
      </c>
      <c r="F6" s="153"/>
      <c r="G6" s="26"/>
      <c r="I6"/>
    </row>
    <row r="7" spans="2:8" s="6" customFormat="1" ht="15">
      <c r="B7" s="27" t="s">
        <v>97</v>
      </c>
      <c r="C7" s="128">
        <v>0.024</v>
      </c>
      <c r="D7" s="14">
        <v>3.72</v>
      </c>
      <c r="E7" s="128">
        <f aca="true" t="shared" si="0" ref="E7:F9">C7*39.3683</f>
        <v>0.9448392</v>
      </c>
      <c r="F7" s="13">
        <f t="shared" si="0"/>
        <v>146.450076</v>
      </c>
      <c r="G7" s="28"/>
      <c r="H7" s="28"/>
    </row>
    <row r="8" spans="2:8" s="6" customFormat="1" ht="15">
      <c r="B8" s="27" t="s">
        <v>98</v>
      </c>
      <c r="C8" s="128">
        <v>0.024</v>
      </c>
      <c r="D8" s="14">
        <v>3.77</v>
      </c>
      <c r="E8" s="128">
        <f t="shared" si="0"/>
        <v>0.9448392</v>
      </c>
      <c r="F8" s="13">
        <f t="shared" si="0"/>
        <v>148.418491</v>
      </c>
      <c r="G8" s="26"/>
      <c r="H8" s="26"/>
    </row>
    <row r="9" spans="2:17" s="6" customFormat="1" ht="15">
      <c r="B9" s="27" t="s">
        <v>107</v>
      </c>
      <c r="C9" s="128">
        <v>0.022</v>
      </c>
      <c r="D9" s="14">
        <v>3.812</v>
      </c>
      <c r="E9" s="128">
        <f t="shared" si="0"/>
        <v>0.8661026</v>
      </c>
      <c r="F9" s="13">
        <f t="shared" si="0"/>
        <v>150.07195959999999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53" t="s">
        <v>7</v>
      </c>
      <c r="D11" s="153"/>
      <c r="E11" s="151" t="s">
        <v>6</v>
      </c>
      <c r="F11" s="152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84</v>
      </c>
      <c r="C12" s="124">
        <v>1.5</v>
      </c>
      <c r="D12" s="75">
        <v>157.25</v>
      </c>
      <c r="E12" s="124">
        <f>C12/D86</f>
        <v>1.6802957320488405</v>
      </c>
      <c r="F12" s="102">
        <f>D12/D86</f>
        <v>176.15100257645344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88</v>
      </c>
      <c r="C13" s="124">
        <v>2.225</v>
      </c>
      <c r="D13" s="75">
        <v>162.25</v>
      </c>
      <c r="E13" s="124">
        <f>C13/D86</f>
        <v>2.49243866920578</v>
      </c>
      <c r="F13" s="102">
        <f>D13/D86</f>
        <v>181.75198834994958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89</v>
      </c>
      <c r="C14" s="124">
        <v>1.25</v>
      </c>
      <c r="D14" s="13">
        <v>163.75</v>
      </c>
      <c r="E14" s="124">
        <f>C14/D86</f>
        <v>1.4002464433740338</v>
      </c>
      <c r="F14" s="102">
        <f>D14/D86</f>
        <v>183.43228408199843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53" t="s">
        <v>93</v>
      </c>
      <c r="D16" s="153"/>
      <c r="E16" s="151" t="s">
        <v>6</v>
      </c>
      <c r="F16" s="152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90</v>
      </c>
      <c r="C17" s="47">
        <v>250</v>
      </c>
      <c r="D17" s="129">
        <v>19600</v>
      </c>
      <c r="E17" s="47">
        <f aca="true" t="shared" si="1" ref="E17:F19">C17/$D$87</f>
        <v>2.201285550761645</v>
      </c>
      <c r="F17" s="102">
        <f t="shared" si="1"/>
        <v>172.58078717971296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91</v>
      </c>
      <c r="C18" s="146">
        <v>80</v>
      </c>
      <c r="D18" s="130">
        <v>19600</v>
      </c>
      <c r="E18" s="146">
        <f t="shared" si="1"/>
        <v>0.7044113762437264</v>
      </c>
      <c r="F18" s="102">
        <f t="shared" si="1"/>
        <v>172.58078717971296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102</v>
      </c>
      <c r="C19" s="146">
        <v>80</v>
      </c>
      <c r="D19" s="130">
        <v>19850</v>
      </c>
      <c r="E19" s="146">
        <f t="shared" si="1"/>
        <v>0.7044113762437264</v>
      </c>
      <c r="F19" s="102">
        <f t="shared" si="1"/>
        <v>174.7820727304746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8</v>
      </c>
      <c r="C21" s="151" t="s">
        <v>5</v>
      </c>
      <c r="D21" s="152"/>
      <c r="E21" s="153" t="s">
        <v>6</v>
      </c>
      <c r="F21" s="153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97</v>
      </c>
      <c r="C22" s="147">
        <v>0.056</v>
      </c>
      <c r="D22" s="14">
        <v>4.756</v>
      </c>
      <c r="E22" s="147">
        <f aca="true" t="shared" si="2" ref="E22:F24">C22*36.7437</f>
        <v>2.0576472</v>
      </c>
      <c r="F22" s="13">
        <f t="shared" si="2"/>
        <v>174.7530372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98</v>
      </c>
      <c r="C23" s="147">
        <v>0.056</v>
      </c>
      <c r="D23" s="14">
        <v>4.83</v>
      </c>
      <c r="E23" s="147">
        <f t="shared" si="2"/>
        <v>2.0576472</v>
      </c>
      <c r="F23" s="13">
        <f t="shared" si="2"/>
        <v>177.472071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107</v>
      </c>
      <c r="C24" s="147">
        <v>0.052</v>
      </c>
      <c r="D24" s="14">
        <v>4.926</v>
      </c>
      <c r="E24" s="165">
        <f t="shared" si="2"/>
        <v>1.9106723999999997</v>
      </c>
      <c r="F24" s="13">
        <f t="shared" si="2"/>
        <v>180.9994662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8</v>
      </c>
      <c r="C26" s="153" t="s">
        <v>9</v>
      </c>
      <c r="D26" s="153"/>
      <c r="E26" s="151" t="s">
        <v>10</v>
      </c>
      <c r="F26" s="152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85</v>
      </c>
      <c r="C27" s="146">
        <v>2.25</v>
      </c>
      <c r="D27" s="102">
        <v>158.75</v>
      </c>
      <c r="E27" s="146">
        <f>C27/D86</f>
        <v>2.520443598073261</v>
      </c>
      <c r="F27" s="102">
        <f>D27/D86</f>
        <v>177.83129830850228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86</v>
      </c>
      <c r="C28" s="146">
        <v>2</v>
      </c>
      <c r="D28" s="75">
        <v>166.75</v>
      </c>
      <c r="E28" s="146">
        <f>C28/D86</f>
        <v>2.240394309398454</v>
      </c>
      <c r="F28" s="102">
        <f>D28/D86</f>
        <v>186.7928755460961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106</v>
      </c>
      <c r="C29" s="146">
        <v>2</v>
      </c>
      <c r="D29" s="13">
        <v>172</v>
      </c>
      <c r="E29" s="146">
        <f>C29/D86</f>
        <v>2.240394309398454</v>
      </c>
      <c r="F29" s="102">
        <f>D29/D86</f>
        <v>192.67391060826705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12</v>
      </c>
      <c r="C31" s="153" t="s">
        <v>13</v>
      </c>
      <c r="D31" s="153"/>
      <c r="E31" s="153" t="s">
        <v>10</v>
      </c>
      <c r="F31" s="153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11</v>
      </c>
      <c r="C32" s="146">
        <v>4</v>
      </c>
      <c r="D32" s="75">
        <v>368</v>
      </c>
      <c r="E32" s="146">
        <f>C32/D86</f>
        <v>4.480788618796908</v>
      </c>
      <c r="F32" s="102">
        <f>D32/D86</f>
        <v>412.23255292931555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14</v>
      </c>
      <c r="C33" s="146">
        <v>4</v>
      </c>
      <c r="D33" s="75">
        <v>356</v>
      </c>
      <c r="E33" s="146">
        <f>C33/$D$86</f>
        <v>4.480788618796908</v>
      </c>
      <c r="F33" s="102">
        <f>D33/$D$86</f>
        <v>398.7901870729248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89</v>
      </c>
      <c r="C34" s="146">
        <v>4.25</v>
      </c>
      <c r="D34" s="99">
        <v>359.25</v>
      </c>
      <c r="E34" s="146">
        <f>C34/$D$86</f>
        <v>4.760837907471715</v>
      </c>
      <c r="F34" s="102">
        <f>D34/$D$86</f>
        <v>402.4308278256973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15</v>
      </c>
      <c r="C36" s="154" t="s">
        <v>5</v>
      </c>
      <c r="D36" s="155"/>
      <c r="E36" s="154" t="s">
        <v>6</v>
      </c>
      <c r="F36" s="155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97</v>
      </c>
      <c r="C37" s="132">
        <v>0.002</v>
      </c>
      <c r="D37" s="107">
        <v>0.92</v>
      </c>
      <c r="E37" s="132">
        <f aca="true" t="shared" si="3" ref="E37:F39">C37*58.0164</f>
        <v>0.11603279999999999</v>
      </c>
      <c r="F37" s="102">
        <f t="shared" si="3"/>
        <v>53.375088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98</v>
      </c>
      <c r="C38" s="132">
        <v>0.004</v>
      </c>
      <c r="D38" s="107">
        <v>2</v>
      </c>
      <c r="E38" s="132">
        <f t="shared" si="3"/>
        <v>0.23206559999999998</v>
      </c>
      <c r="F38" s="102">
        <f t="shared" si="3"/>
        <v>116.0328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107</v>
      </c>
      <c r="C39" s="147">
        <v>0.004</v>
      </c>
      <c r="D39" s="107">
        <v>2.076</v>
      </c>
      <c r="E39" s="147">
        <f t="shared" si="3"/>
        <v>0.23206559999999998</v>
      </c>
      <c r="F39" s="102">
        <f t="shared" si="3"/>
        <v>120.4420464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16</v>
      </c>
      <c r="C41" s="154" t="s">
        <v>5</v>
      </c>
      <c r="D41" s="155"/>
      <c r="E41" s="154" t="s">
        <v>6</v>
      </c>
      <c r="F41" s="155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97</v>
      </c>
      <c r="C42" s="147">
        <v>0.07</v>
      </c>
      <c r="D42" s="107">
        <v>9.16</v>
      </c>
      <c r="E42" s="147">
        <f aca="true" t="shared" si="4" ref="E42:F44">C42*36.7437</f>
        <v>2.572059</v>
      </c>
      <c r="F42" s="102">
        <f t="shared" si="4"/>
        <v>336.572292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98</v>
      </c>
      <c r="C43" s="147">
        <v>0.066</v>
      </c>
      <c r="D43" s="107">
        <v>9.142</v>
      </c>
      <c r="E43" s="147">
        <f t="shared" si="4"/>
        <v>2.4250841999999997</v>
      </c>
      <c r="F43" s="102">
        <f t="shared" si="4"/>
        <v>335.91090539999993</v>
      </c>
      <c r="G43" s="28"/>
      <c r="H43" s="26"/>
      <c r="K43" s="25"/>
      <c r="L43" s="25"/>
      <c r="M43" s="25"/>
    </row>
    <row r="44" spans="2:13" s="6" customFormat="1" ht="15">
      <c r="B44" s="27" t="s">
        <v>108</v>
      </c>
      <c r="C44" s="147">
        <v>0.064</v>
      </c>
      <c r="D44" s="107">
        <v>9.252</v>
      </c>
      <c r="E44" s="147">
        <f t="shared" si="4"/>
        <v>2.3515968</v>
      </c>
      <c r="F44" s="102">
        <f t="shared" si="4"/>
        <v>339.9527124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53" t="s">
        <v>92</v>
      </c>
      <c r="D46" s="153"/>
      <c r="E46" s="151" t="s">
        <v>6</v>
      </c>
      <c r="F46" s="152"/>
      <c r="G46" s="32"/>
      <c r="H46" s="32"/>
      <c r="I46" s="24"/>
      <c r="K46" s="25"/>
      <c r="L46" s="25"/>
      <c r="M46" s="25"/>
    </row>
    <row r="47" spans="2:13" s="6" customFormat="1" ht="15">
      <c r="B47" s="136" t="s">
        <v>94</v>
      </c>
      <c r="C47" s="138">
        <v>0</v>
      </c>
      <c r="D47" s="140">
        <v>47600</v>
      </c>
      <c r="E47" s="137">
        <f aca="true" t="shared" si="5" ref="E47:F49">C47/$D$87</f>
        <v>0</v>
      </c>
      <c r="F47" s="102">
        <f t="shared" si="5"/>
        <v>419.1247688650172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95</v>
      </c>
      <c r="C48" s="138">
        <v>0</v>
      </c>
      <c r="D48" s="131">
        <v>45100</v>
      </c>
      <c r="E48" s="137">
        <f t="shared" si="5"/>
        <v>0</v>
      </c>
      <c r="F48" s="102">
        <f t="shared" si="5"/>
        <v>397.11191335740074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103</v>
      </c>
      <c r="C49" s="148">
        <v>0</v>
      </c>
      <c r="D49" s="131">
        <v>44900</v>
      </c>
      <c r="E49" s="149">
        <f t="shared" si="5"/>
        <v>0</v>
      </c>
      <c r="F49" s="102">
        <f t="shared" si="5"/>
        <v>395.3508849167914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54" t="s">
        <v>18</v>
      </c>
      <c r="D51" s="155"/>
      <c r="E51" s="154" t="s">
        <v>6</v>
      </c>
      <c r="F51" s="155"/>
      <c r="G51" s="32"/>
      <c r="H51" s="32"/>
      <c r="I51" s="24"/>
      <c r="J51" s="6"/>
    </row>
    <row r="52" spans="2:13" s="24" customFormat="1" ht="15">
      <c r="B52" s="27" t="s">
        <v>97</v>
      </c>
      <c r="C52" s="147">
        <v>1.1</v>
      </c>
      <c r="D52" s="108">
        <v>273.2</v>
      </c>
      <c r="E52" s="147">
        <f aca="true" t="shared" si="6" ref="E52:F54">C52*1.1023</f>
        <v>1.21253</v>
      </c>
      <c r="F52" s="108">
        <f t="shared" si="6"/>
        <v>301.14836</v>
      </c>
      <c r="G52" s="28"/>
      <c r="H52" s="26"/>
      <c r="K52" s="6"/>
      <c r="L52" s="6"/>
      <c r="M52" s="6"/>
    </row>
    <row r="53" spans="2:19" s="24" customFormat="1" ht="15">
      <c r="B53" s="27" t="s">
        <v>98</v>
      </c>
      <c r="C53" s="147">
        <v>1.1</v>
      </c>
      <c r="D53" s="108">
        <v>276</v>
      </c>
      <c r="E53" s="147">
        <f t="shared" si="6"/>
        <v>1.21253</v>
      </c>
      <c r="F53" s="108">
        <f t="shared" si="6"/>
        <v>304.2348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108</v>
      </c>
      <c r="C54" s="147">
        <v>1.3</v>
      </c>
      <c r="D54" s="108">
        <v>277.2</v>
      </c>
      <c r="E54" s="147">
        <f t="shared" si="6"/>
        <v>1.4329900000000002</v>
      </c>
      <c r="F54" s="108">
        <f t="shared" si="6"/>
        <v>305.55756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19</v>
      </c>
      <c r="C56" s="154" t="s">
        <v>20</v>
      </c>
      <c r="D56" s="155"/>
      <c r="E56" s="154" t="s">
        <v>21</v>
      </c>
      <c r="F56" s="155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97</v>
      </c>
      <c r="C57" s="146">
        <v>0.42</v>
      </c>
      <c r="D57" s="102">
        <v>34.05</v>
      </c>
      <c r="E57" s="146">
        <f aca="true" t="shared" si="7" ref="E57:F59">C57/454*1000</f>
        <v>0.9251101321585903</v>
      </c>
      <c r="F57" s="102">
        <f t="shared" si="7"/>
        <v>75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98</v>
      </c>
      <c r="C58" s="146">
        <v>0.43</v>
      </c>
      <c r="D58" s="102">
        <v>34.25</v>
      </c>
      <c r="E58" s="146">
        <f t="shared" si="7"/>
        <v>0.947136563876652</v>
      </c>
      <c r="F58" s="102">
        <f t="shared" si="7"/>
        <v>75.44052863436124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108</v>
      </c>
      <c r="C59" s="146">
        <v>0.43</v>
      </c>
      <c r="D59" s="102">
        <v>34.34</v>
      </c>
      <c r="E59" s="146">
        <f t="shared" si="7"/>
        <v>0.947136563876652</v>
      </c>
      <c r="F59" s="102">
        <f t="shared" si="7"/>
        <v>75.63876651982379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22</v>
      </c>
      <c r="C61" s="154" t="s">
        <v>23</v>
      </c>
      <c r="D61" s="155"/>
      <c r="E61" s="154" t="s">
        <v>6</v>
      </c>
      <c r="F61" s="155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97</v>
      </c>
      <c r="C62" s="135">
        <v>0.125</v>
      </c>
      <c r="D62" s="107">
        <v>10.105</v>
      </c>
      <c r="E62" s="135">
        <f aca="true" t="shared" si="8" ref="E62:F64">C62*22.0462</f>
        <v>2.755775</v>
      </c>
      <c r="F62" s="102">
        <f t="shared" si="8"/>
        <v>222.776851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98</v>
      </c>
      <c r="C63" s="135">
        <v>0.125</v>
      </c>
      <c r="D63" s="107">
        <v>10.38</v>
      </c>
      <c r="E63" s="135">
        <f t="shared" si="8"/>
        <v>2.755775</v>
      </c>
      <c r="F63" s="102">
        <f t="shared" si="8"/>
        <v>228.83955600000002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107</v>
      </c>
      <c r="C64" s="135">
        <v>0.105</v>
      </c>
      <c r="D64" s="107">
        <v>10.5</v>
      </c>
      <c r="E64" s="135">
        <f t="shared" si="8"/>
        <v>2.314851</v>
      </c>
      <c r="F64" s="102">
        <f t="shared" si="8"/>
        <v>231.4851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24</v>
      </c>
      <c r="C66" s="154" t="s">
        <v>25</v>
      </c>
      <c r="D66" s="155"/>
      <c r="E66" s="154" t="s">
        <v>26</v>
      </c>
      <c r="F66" s="155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99</v>
      </c>
      <c r="C67" s="147">
        <v>0.016</v>
      </c>
      <c r="D67" s="107">
        <v>0.45</v>
      </c>
      <c r="E67" s="147">
        <f aca="true" t="shared" si="9" ref="E67:F69">C67/3.785</f>
        <v>0.004227212681638045</v>
      </c>
      <c r="F67" s="102">
        <f t="shared" si="9"/>
        <v>0.11889035667107001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97</v>
      </c>
      <c r="C68" s="147">
        <v>0.12</v>
      </c>
      <c r="D68" s="107">
        <v>1.47</v>
      </c>
      <c r="E68" s="147">
        <f t="shared" si="9"/>
        <v>0.031704095112285335</v>
      </c>
      <c r="F68" s="102">
        <f t="shared" si="9"/>
        <v>0.38837516512549536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105</v>
      </c>
      <c r="C69" s="147">
        <v>0.07</v>
      </c>
      <c r="D69" s="107">
        <v>1.47</v>
      </c>
      <c r="E69" s="147">
        <f t="shared" si="9"/>
        <v>0.018494055482166448</v>
      </c>
      <c r="F69" s="102">
        <f t="shared" si="9"/>
        <v>0.38837516512549536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27</v>
      </c>
      <c r="C71" s="154" t="s">
        <v>28</v>
      </c>
      <c r="D71" s="155"/>
      <c r="E71" s="154" t="s">
        <v>29</v>
      </c>
      <c r="F71" s="155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99</v>
      </c>
      <c r="C72" s="139">
        <v>0.001</v>
      </c>
      <c r="D72" s="111">
        <v>0.76</v>
      </c>
      <c r="E72" s="139">
        <f>C72/454*100</f>
        <v>0.00022026431718061672</v>
      </c>
      <c r="F72" s="109">
        <f>D72/454*1000</f>
        <v>1.6740088105726871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97</v>
      </c>
      <c r="C73" s="139">
        <v>0.0025</v>
      </c>
      <c r="D73" s="111">
        <v>0.7785</v>
      </c>
      <c r="E73" s="139">
        <f>C73/454*100</f>
        <v>0.0005506607929515419</v>
      </c>
      <c r="F73" s="109">
        <f>D73/454*1000</f>
        <v>1.7147577092511013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105</v>
      </c>
      <c r="C74" s="139">
        <v>0.00975</v>
      </c>
      <c r="D74" s="111">
        <v>0.8</v>
      </c>
      <c r="E74" s="139">
        <f>C74/454*100</f>
        <v>0.0021475770925110135</v>
      </c>
      <c r="F74" s="109">
        <f>D74/454*1000</f>
        <v>1.762114537444934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30</v>
      </c>
      <c r="C76" s="163" t="s">
        <v>28</v>
      </c>
      <c r="D76" s="163"/>
      <c r="E76" s="154" t="s">
        <v>31</v>
      </c>
      <c r="F76" s="155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97</v>
      </c>
      <c r="C77" s="141">
        <v>0.0008</v>
      </c>
      <c r="D77" s="106">
        <v>0.1587</v>
      </c>
      <c r="E77" s="141">
        <f aca="true" t="shared" si="10" ref="E77:F79">C77/454*1000000</f>
        <v>1.762114537444934</v>
      </c>
      <c r="F77" s="102">
        <f t="shared" si="10"/>
        <v>349.5594713656388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100</v>
      </c>
      <c r="C78" s="141">
        <v>0.0009</v>
      </c>
      <c r="D78" s="106">
        <v>0.1593</v>
      </c>
      <c r="E78" s="141">
        <f t="shared" si="10"/>
        <v>1.9823788546255507</v>
      </c>
      <c r="F78" s="102">
        <f t="shared" si="10"/>
        <v>350.8810572687225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104</v>
      </c>
      <c r="C79" s="141">
        <v>0.0008</v>
      </c>
      <c r="D79" s="150" t="s">
        <v>87</v>
      </c>
      <c r="E79" s="141">
        <f t="shared" si="10"/>
        <v>1.762114537444934</v>
      </c>
      <c r="F79" s="102" t="s">
        <v>87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.75" thickBot="1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 thickBo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 thickBo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 thickBot="1">
      <c r="B83" s="21" t="s">
        <v>32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33</v>
      </c>
      <c r="E84" s="48" t="s">
        <v>34</v>
      </c>
      <c r="F84" s="48" t="s">
        <v>35</v>
      </c>
      <c r="G84" s="48" t="s">
        <v>36</v>
      </c>
      <c r="H84" s="48" t="s">
        <v>37</v>
      </c>
      <c r="I84" s="48" t="s">
        <v>38</v>
      </c>
      <c r="J84" s="48" t="s">
        <v>39</v>
      </c>
      <c r="K84" s="48" t="s">
        <v>40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41</v>
      </c>
      <c r="D85" s="90" t="s">
        <v>42</v>
      </c>
      <c r="E85" s="91">
        <v>1.1202</v>
      </c>
      <c r="F85" s="91">
        <v>0.0088</v>
      </c>
      <c r="G85" s="91">
        <v>1.4281</v>
      </c>
      <c r="H85" s="91">
        <v>1.0261</v>
      </c>
      <c r="I85" s="91">
        <v>0.7601</v>
      </c>
      <c r="J85" s="91">
        <v>0.7518</v>
      </c>
      <c r="K85" s="91">
        <v>0.1289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43</v>
      </c>
      <c r="D86" s="126">
        <v>0.8927</v>
      </c>
      <c r="E86" s="92" t="s">
        <v>87</v>
      </c>
      <c r="F86" s="92">
        <v>0.0079</v>
      </c>
      <c r="G86" s="92">
        <v>1.2749</v>
      </c>
      <c r="H86" s="92">
        <v>0.916</v>
      </c>
      <c r="I86" s="92">
        <v>0.6785</v>
      </c>
      <c r="J86" s="92">
        <v>0.6711</v>
      </c>
      <c r="K86" s="126">
        <v>0.1151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44</v>
      </c>
      <c r="D87" s="125">
        <v>113.57</v>
      </c>
      <c r="E87" s="91">
        <v>127.2211</v>
      </c>
      <c r="F87" s="91" t="s">
        <v>87</v>
      </c>
      <c r="G87" s="91">
        <v>162.1893</v>
      </c>
      <c r="H87" s="91">
        <v>116.5299</v>
      </c>
      <c r="I87" s="125">
        <v>86.3191</v>
      </c>
      <c r="J87" s="91">
        <v>85.3819</v>
      </c>
      <c r="K87" s="125">
        <v>14.6406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45</v>
      </c>
      <c r="D88" s="92">
        <v>0.7002</v>
      </c>
      <c r="E88" s="92">
        <v>0.7844</v>
      </c>
      <c r="F88" s="126">
        <v>0.0062</v>
      </c>
      <c r="G88" s="92" t="s">
        <v>42</v>
      </c>
      <c r="H88" s="126">
        <v>0.7185</v>
      </c>
      <c r="I88" s="92">
        <v>0.5322</v>
      </c>
      <c r="J88" s="92">
        <v>0.5264</v>
      </c>
      <c r="K88" s="92">
        <v>0.0903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46</v>
      </c>
      <c r="D89" s="125">
        <v>0.9746</v>
      </c>
      <c r="E89" s="91">
        <v>1.0918</v>
      </c>
      <c r="F89" s="91">
        <v>0.0086</v>
      </c>
      <c r="G89" s="91">
        <v>1.3918</v>
      </c>
      <c r="H89" s="91" t="s">
        <v>42</v>
      </c>
      <c r="I89" s="125">
        <v>0.7407</v>
      </c>
      <c r="J89" s="125">
        <v>0.7327</v>
      </c>
      <c r="K89" s="125">
        <v>0.1256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47</v>
      </c>
      <c r="D90" s="126">
        <v>1.3157</v>
      </c>
      <c r="E90" s="92">
        <v>1.4738</v>
      </c>
      <c r="F90" s="92">
        <v>0.0116</v>
      </c>
      <c r="G90" s="126">
        <v>1.879</v>
      </c>
      <c r="H90" s="126">
        <v>1.35</v>
      </c>
      <c r="I90" s="126" t="s">
        <v>87</v>
      </c>
      <c r="J90" s="92">
        <v>0.9891</v>
      </c>
      <c r="K90" s="92">
        <v>0.1696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48</v>
      </c>
      <c r="D91" s="125">
        <v>1.3301</v>
      </c>
      <c r="E91" s="125">
        <v>1.49</v>
      </c>
      <c r="F91" s="91">
        <v>0.0117</v>
      </c>
      <c r="G91" s="125">
        <v>1.8996</v>
      </c>
      <c r="H91" s="91">
        <v>1.3648</v>
      </c>
      <c r="I91" s="91">
        <v>1.011</v>
      </c>
      <c r="J91" s="91" t="s">
        <v>87</v>
      </c>
      <c r="K91" s="125">
        <v>0.1715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49</v>
      </c>
      <c r="D92" s="126">
        <v>7.7572</v>
      </c>
      <c r="E92" s="92">
        <v>8.6896</v>
      </c>
      <c r="F92" s="126">
        <v>0.0683</v>
      </c>
      <c r="G92" s="92">
        <v>11.0781</v>
      </c>
      <c r="H92" s="92">
        <v>7.9594</v>
      </c>
      <c r="I92" s="92">
        <v>5.8959</v>
      </c>
      <c r="J92" s="92">
        <v>5.8319</v>
      </c>
      <c r="K92" s="92" t="s">
        <v>42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50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101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51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96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52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53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54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55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56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57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58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59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60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61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62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63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64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65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 customHeight="1">
      <c r="B114" s="144" t="s">
        <v>66</v>
      </c>
      <c r="C114" s="143"/>
      <c r="D114" s="143"/>
      <c r="E114" s="143"/>
      <c r="F114" s="143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2" t="s">
        <v>67</v>
      </c>
      <c r="C115" s="143"/>
      <c r="D115" s="143"/>
      <c r="E115" s="143"/>
      <c r="F115" s="143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2" t="s">
        <v>68</v>
      </c>
      <c r="C116" s="143"/>
      <c r="D116" s="143"/>
      <c r="E116" s="143"/>
      <c r="F116" s="143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2" t="s">
        <v>69</v>
      </c>
      <c r="C117" s="143"/>
      <c r="D117" s="143"/>
      <c r="E117" s="143"/>
      <c r="F117" s="143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 customHeight="1">
      <c r="B118" s="142" t="s">
        <v>70</v>
      </c>
      <c r="C118" s="143"/>
      <c r="D118" s="143"/>
      <c r="E118" s="143"/>
      <c r="F118" s="143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2" t="s">
        <v>71</v>
      </c>
      <c r="C119" s="143"/>
      <c r="D119" s="143"/>
      <c r="E119" s="143"/>
      <c r="F119" s="143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2" t="s">
        <v>72</v>
      </c>
      <c r="C120" s="143"/>
      <c r="D120" s="143"/>
      <c r="E120" s="143"/>
      <c r="F120" s="143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45" t="s">
        <v>73</v>
      </c>
      <c r="C121" s="143"/>
      <c r="D121" s="143"/>
      <c r="E121" s="143"/>
      <c r="F121" s="143"/>
    </row>
    <row r="123" spans="2:6" ht="15.75">
      <c r="B123" s="50" t="s">
        <v>74</v>
      </c>
      <c r="C123" s="159"/>
      <c r="D123" s="160"/>
      <c r="E123" s="160"/>
      <c r="F123" s="161"/>
    </row>
    <row r="124" spans="2:6" ht="30.75" customHeight="1">
      <c r="B124" s="50" t="s">
        <v>75</v>
      </c>
      <c r="C124" s="162" t="s">
        <v>76</v>
      </c>
      <c r="D124" s="162"/>
      <c r="E124" s="162" t="s">
        <v>77</v>
      </c>
      <c r="F124" s="162"/>
    </row>
    <row r="125" spans="2:6" ht="30.75" customHeight="1">
      <c r="B125" s="50" t="s">
        <v>78</v>
      </c>
      <c r="C125" s="162" t="s">
        <v>79</v>
      </c>
      <c r="D125" s="162"/>
      <c r="E125" s="162" t="s">
        <v>80</v>
      </c>
      <c r="F125" s="162"/>
    </row>
    <row r="126" spans="2:6" ht="15" customHeight="1">
      <c r="B126" s="164" t="s">
        <v>81</v>
      </c>
      <c r="C126" s="162" t="s">
        <v>82</v>
      </c>
      <c r="D126" s="162"/>
      <c r="E126" s="162" t="s">
        <v>83</v>
      </c>
      <c r="F126" s="162"/>
    </row>
    <row r="127" spans="2:6" ht="15">
      <c r="B127" s="164"/>
      <c r="C127" s="162"/>
      <c r="D127" s="162"/>
      <c r="E127" s="162"/>
      <c r="F127" s="162"/>
    </row>
  </sheetData>
  <sheetProtection/>
  <mergeCells count="39">
    <mergeCell ref="E76:F76"/>
    <mergeCell ref="B126:B127"/>
    <mergeCell ref="C126:D127"/>
    <mergeCell ref="E126:F127"/>
    <mergeCell ref="C125:D125"/>
    <mergeCell ref="E125:F125"/>
    <mergeCell ref="C71:D71"/>
    <mergeCell ref="E71:F71"/>
    <mergeCell ref="C123:F123"/>
    <mergeCell ref="C124:D124"/>
    <mergeCell ref="C61:D61"/>
    <mergeCell ref="E61:F61"/>
    <mergeCell ref="C66:D66"/>
    <mergeCell ref="E66:F66"/>
    <mergeCell ref="E124:F124"/>
    <mergeCell ref="C76:D76"/>
    <mergeCell ref="C4:F4"/>
    <mergeCell ref="C6:D6"/>
    <mergeCell ref="E6:F6"/>
    <mergeCell ref="C11:D11"/>
    <mergeCell ref="E11:F11"/>
    <mergeCell ref="C26:D26"/>
    <mergeCell ref="C16:D16"/>
    <mergeCell ref="E16:F16"/>
    <mergeCell ref="C46:D46"/>
    <mergeCell ref="E46:F46"/>
    <mergeCell ref="C36:D36"/>
    <mergeCell ref="E36:F36"/>
    <mergeCell ref="C41:D41"/>
    <mergeCell ref="E41:F41"/>
    <mergeCell ref="E26:F26"/>
    <mergeCell ref="C31:D31"/>
    <mergeCell ref="E31:F31"/>
    <mergeCell ref="C56:D56"/>
    <mergeCell ref="E56:F56"/>
    <mergeCell ref="C21:D21"/>
    <mergeCell ref="E21:F21"/>
    <mergeCell ref="C51:D51"/>
    <mergeCell ref="E51:F5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User_1</cp:lastModifiedBy>
  <dcterms:created xsi:type="dcterms:W3CDTF">2015-11-06T07:22:19Z</dcterms:created>
  <dcterms:modified xsi:type="dcterms:W3CDTF">2016-03-30T05:42:01Z</dcterms:modified>
  <cp:category/>
  <cp:version/>
  <cp:contentType/>
  <cp:contentStatus/>
</cp:coreProperties>
</file>