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<sst xmlns="http://schemas.openxmlformats.org/spreadsheetml/2006/main" count="158" uniqueCount="112">
  <si>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</si>
  <si>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</si>
  <si>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</si>
  <si>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</si>
  <si>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</si>
  <si>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</si>
  <si>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</si>
  <si>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</si>
  <si>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</si>
  <si>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</si>
  <si>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</si>
  <si>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</si>
  <si>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</si>
  <si>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</si>
  <si>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</si>
  <si>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</si>
  <si>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</si>
  <si>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</si>
  <si>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</si>
  <si>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</si>
  <si>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</si>
  <si>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</si>
  <si>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</si>
  <si>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</si>
  <si>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</si>
  <si>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</si>
  <si>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</si>
  <si>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</si>
  <si>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</si>
  <si>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</si>
  <si>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</si>
  <si>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</si>
  <si>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</si>
  <si>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</si>
  <si>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</si>
  <si>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</si>
  <si>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</si>
  <si>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</si>
  <si>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</si>
  <si>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</si>
  <si>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</si>
  <si>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</si>
  <si>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</si>
  <si>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</si>
  <si>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</si>
  <si>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</si>
  <si>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</si>
  <si>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</si>
  <si>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</si>
  <si>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</si>
  <si>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</si>
  <si>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</si>
  <si>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</si>
  <si>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</si>
  <si>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</si>
  <si>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</si>
  <si>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</si>
  <si>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</si>
  <si>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</si>
  <si>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</si>
  <si>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</si>
  <si>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</si>
  <si>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</si>
  <si>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</si>
  <si>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</si>
  <si>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</si>
  <si>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</si>
  <si>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</si>
  <si>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</si>
  <si>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</si>
  <si>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</si>
  <si>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</si>
  <si>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</si>
  <si>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</si>
  <si>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</si>
  <si>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</si>
  <si>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</si>
  <si>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</si>
  <si>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</si>
  <si>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</si>
  <si>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</si>
  <si>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</si>
  <si>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</si>
  <si>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</si>
  <si>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</si>
  <si>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</si>
  <si>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</si>
  <si>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</si>
  <si>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</si>
  <si>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</si>
  <si>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</si>
  <si>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</si>
  <si>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</si>
  <si>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</si>
  <si>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</si>
  <si>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</si>
  <si>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</si>
  <si>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</si>
  <si>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</si>
  <si>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</si>
  <si>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</si>
  <si>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</si>
  <si>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</si>
  <si>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</si>
  <si>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</si>
  <si>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</si>
  <si>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</si>
  <si>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</si>
  <si>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Group is comprised of four Designated Contract Markets (DCMs)</t>
  </si>
  <si>
    <t>TOCOM - Вересень'16 (¥/МT)</t>
  </si>
  <si>
    <t>TOCOM - Серпень'16 (¥/МT)</t>
  </si>
  <si>
    <t>29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</si>
</sst>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9" t="s">
        <v>111</v>
      </c>
      <c r="D4" s="150"/>
      <c r="E4" s="150"/>
      <c r="F4" s="15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5" t="s">
        <v>5</v>
      </c>
      <c r="D6" s="146"/>
      <c r="E6" s="144" t="s">
        <v>6</v>
      </c>
      <c r="F6" s="144"/>
      <c r="G6" s="26"/>
      <c r="I6"/>
    </row>
    <row r="7" spans="2:8" s="6" customFormat="1" ht="15">
      <c r="B7" s="27" t="s">
        <v>99</v>
      </c>
      <c r="C7" s="132">
        <v>0.01</v>
      </c>
      <c r="D7" s="14">
        <v>3.534</v>
      </c>
      <c r="E7" s="132">
        <f aca="true" t="shared" si="0" ref="E7:F9">C7*39.3683</f>
        <v>0.393683</v>
      </c>
      <c r="F7" s="13">
        <f t="shared" si="0"/>
        <v>139.12757219999997</v>
      </c>
      <c r="G7" s="28"/>
      <c r="H7" s="28"/>
    </row>
    <row r="8" spans="2:8" s="6" customFormat="1" ht="15">
      <c r="B8" s="27" t="s">
        <v>100</v>
      </c>
      <c r="C8" s="139">
        <v>0.024</v>
      </c>
      <c r="D8" s="14">
        <v>3.57</v>
      </c>
      <c r="E8" s="139">
        <f t="shared" si="0"/>
        <v>0.9448392</v>
      </c>
      <c r="F8" s="13">
        <f t="shared" si="0"/>
        <v>140.544831</v>
      </c>
      <c r="G8" s="26"/>
      <c r="H8" s="26"/>
    </row>
    <row r="9" spans="2:17" s="6" customFormat="1" ht="15">
      <c r="B9" s="27" t="s">
        <v>101</v>
      </c>
      <c r="C9" s="139">
        <v>0.024</v>
      </c>
      <c r="D9" s="14">
        <v>3.62</v>
      </c>
      <c r="E9" s="139">
        <f t="shared" si="0"/>
        <v>0.9448392</v>
      </c>
      <c r="F9" s="13">
        <f t="shared" si="0"/>
        <v>142.513246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4" t="s">
        <v>7</v>
      </c>
      <c r="D11" s="144"/>
      <c r="E11" s="145" t="s">
        <v>6</v>
      </c>
      <c r="F11" s="146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65">
        <v>0</v>
      </c>
      <c r="D12" s="75">
        <v>146.25</v>
      </c>
      <c r="E12" s="65">
        <f>C12/D86</f>
        <v>0</v>
      </c>
      <c r="F12" s="102">
        <f>D12/D86</f>
        <v>159.03653762505436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24">
        <v>0.5</v>
      </c>
      <c r="D13" s="75">
        <v>151.5</v>
      </c>
      <c r="E13" s="124">
        <f>C13/D86</f>
        <v>0.5437146585471945</v>
      </c>
      <c r="F13" s="102">
        <f>D13/D86</f>
        <v>164.74554153979992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24">
        <v>0.32</v>
      </c>
      <c r="D14" s="13">
        <v>155.5</v>
      </c>
      <c r="E14" s="124">
        <f>C14/D86</f>
        <v>0.34797738147020446</v>
      </c>
      <c r="F14" s="102">
        <f>D14/D86</f>
        <v>169.09525880817748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4" t="s">
        <v>95</v>
      </c>
      <c r="D16" s="144"/>
      <c r="E16" s="145" t="s">
        <v>6</v>
      </c>
      <c r="F16" s="146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92</v>
      </c>
      <c r="C17" s="47">
        <v>180</v>
      </c>
      <c r="D17" s="129">
        <v>19970</v>
      </c>
      <c r="E17" s="47">
        <f aca="true" t="shared" si="1" ref="E17:F19">C17/$D$87</f>
        <v>1.594896331738437</v>
      </c>
      <c r="F17" s="102">
        <f t="shared" si="1"/>
        <v>176.94488747120326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93</v>
      </c>
      <c r="C18" s="47">
        <v>120</v>
      </c>
      <c r="D18" s="130">
        <v>19450</v>
      </c>
      <c r="E18" s="47">
        <f t="shared" si="1"/>
        <v>1.063264221158958</v>
      </c>
      <c r="F18" s="102">
        <f t="shared" si="1"/>
        <v>172.33740917951445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109</v>
      </c>
      <c r="C19" s="142">
        <v>170</v>
      </c>
      <c r="D19" s="130">
        <v>19730</v>
      </c>
      <c r="E19" s="47">
        <f t="shared" si="1"/>
        <v>1.5062909799751905</v>
      </c>
      <c r="F19" s="102">
        <f t="shared" si="1"/>
        <v>174.81835902888534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5" t="s">
        <v>5</v>
      </c>
      <c r="D21" s="146"/>
      <c r="E21" s="144" t="s">
        <v>6</v>
      </c>
      <c r="F21" s="144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99</v>
      </c>
      <c r="C22" s="128">
        <v>0.016</v>
      </c>
      <c r="D22" s="14">
        <v>4.446</v>
      </c>
      <c r="E22" s="128">
        <f aca="true" t="shared" si="2" ref="E22:F24">C22*36.7437</f>
        <v>0.5878992</v>
      </c>
      <c r="F22" s="13">
        <f t="shared" si="2"/>
        <v>163.36249019999997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100</v>
      </c>
      <c r="C23" s="128">
        <v>0.01</v>
      </c>
      <c r="D23" s="14">
        <v>4.532</v>
      </c>
      <c r="E23" s="128">
        <f t="shared" si="2"/>
        <v>0.36743699999999996</v>
      </c>
      <c r="F23" s="13">
        <f t="shared" si="2"/>
        <v>166.52244839999997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101</v>
      </c>
      <c r="C24" s="128">
        <v>0.006</v>
      </c>
      <c r="D24" s="14">
        <v>4.594</v>
      </c>
      <c r="E24" s="128">
        <f t="shared" si="2"/>
        <v>0.2204622</v>
      </c>
      <c r="F24" s="13">
        <f t="shared" si="2"/>
        <v>168.8005578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9</v>
      </c>
      <c r="C26" s="144" t="s">
        <v>10</v>
      </c>
      <c r="D26" s="144"/>
      <c r="E26" s="145" t="s">
        <v>11</v>
      </c>
      <c r="F26" s="146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8">
        <v>0.86</v>
      </c>
      <c r="D27" s="102">
        <v>146.75</v>
      </c>
      <c r="E27" s="138">
        <f>C27/D86</f>
        <v>0.9351892127011744</v>
      </c>
      <c r="F27" s="102">
        <f>D27/D86</f>
        <v>159.58025228360157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8">
        <v>0.65</v>
      </c>
      <c r="D28" s="75">
        <v>154.25</v>
      </c>
      <c r="E28" s="138">
        <f>C28/D86</f>
        <v>0.7068290561113528</v>
      </c>
      <c r="F28" s="102">
        <f>D28/D86</f>
        <v>167.73597216180949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8">
        <v>0.46</v>
      </c>
      <c r="D29" s="13">
        <v>162.25</v>
      </c>
      <c r="E29" s="138">
        <f>C29/D86</f>
        <v>0.500217485863419</v>
      </c>
      <c r="F29" s="102">
        <f>D29/D86</f>
        <v>176.4354066985646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4" t="s">
        <v>14</v>
      </c>
      <c r="D31" s="144"/>
      <c r="E31" s="144" t="s">
        <v>11</v>
      </c>
      <c r="F31" s="144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7">
        <v>0.07</v>
      </c>
      <c r="D32" s="75">
        <v>349.75</v>
      </c>
      <c r="E32" s="137">
        <f>C32/D86</f>
        <v>0.07612005219660722</v>
      </c>
      <c r="F32" s="102">
        <f>D32/D86</f>
        <v>380.3284036537625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37">
        <v>0.15</v>
      </c>
      <c r="D33" s="75">
        <v>343.75</v>
      </c>
      <c r="E33" s="137">
        <f>C33/$D$86</f>
        <v>0.16311439756415833</v>
      </c>
      <c r="F33" s="102">
        <f>D33/$D$86</f>
        <v>373.8038277511962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7">
        <v>0.14</v>
      </c>
      <c r="D34" s="99">
        <v>347.25</v>
      </c>
      <c r="E34" s="137">
        <f>C34/$D$86</f>
        <v>0.15224010439321445</v>
      </c>
      <c r="F34" s="102">
        <f>D34/$D$86</f>
        <v>377.6098303610265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7" t="s">
        <v>5</v>
      </c>
      <c r="D36" s="148"/>
      <c r="E36" s="147" t="s">
        <v>6</v>
      </c>
      <c r="F36" s="148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2">
        <v>0.016</v>
      </c>
      <c r="D37" s="107">
        <v>1.68</v>
      </c>
      <c r="E37" s="132">
        <f aca="true" t="shared" si="3" ref="E37:F39">C37*58.0164</f>
        <v>0.9282623999999999</v>
      </c>
      <c r="F37" s="102">
        <f t="shared" si="3"/>
        <v>97.467552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2">
        <v>0.012</v>
      </c>
      <c r="D38" s="107">
        <v>1.794</v>
      </c>
      <c r="E38" s="132">
        <f t="shared" si="3"/>
        <v>0.6961968</v>
      </c>
      <c r="F38" s="102">
        <f t="shared" si="3"/>
        <v>104.0814216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2">
        <v>0.012</v>
      </c>
      <c r="D39" s="107">
        <v>1.9</v>
      </c>
      <c r="E39" s="132">
        <f t="shared" si="3"/>
        <v>0.6961968</v>
      </c>
      <c r="F39" s="102">
        <f t="shared" si="3"/>
        <v>110.23115999999999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7" t="s">
        <v>5</v>
      </c>
      <c r="D41" s="148"/>
      <c r="E41" s="147" t="s">
        <v>6</v>
      </c>
      <c r="F41" s="148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2">
        <v>0.02</v>
      </c>
      <c r="D42" s="107">
        <v>8.542</v>
      </c>
      <c r="E42" s="132">
        <f aca="true" t="shared" si="4" ref="E42:F44">C42*36.7437</f>
        <v>0.7348739999999999</v>
      </c>
      <c r="F42" s="102">
        <f t="shared" si="4"/>
        <v>313.8646854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2">
        <v>0.024</v>
      </c>
      <c r="D43" s="107">
        <v>8.61</v>
      </c>
      <c r="E43" s="132">
        <f t="shared" si="4"/>
        <v>0.8818488</v>
      </c>
      <c r="F43" s="102">
        <f t="shared" si="4"/>
        <v>316.363257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2">
        <v>0.024</v>
      </c>
      <c r="D44" s="107">
        <v>8.67</v>
      </c>
      <c r="E44" s="132">
        <f t="shared" si="4"/>
        <v>0.8818488</v>
      </c>
      <c r="F44" s="102">
        <f t="shared" si="4"/>
        <v>318.56787899999995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4" t="s">
        <v>94</v>
      </c>
      <c r="D46" s="144"/>
      <c r="E46" s="145" t="s">
        <v>6</v>
      </c>
      <c r="F46" s="146"/>
      <c r="G46" s="32"/>
      <c r="H46" s="32"/>
      <c r="I46" s="24"/>
      <c r="K46" s="25"/>
      <c r="L46" s="25"/>
      <c r="M46" s="25"/>
    </row>
    <row r="47" spans="2:13" s="6" customFormat="1" ht="15">
      <c r="B47" s="136" t="s">
        <v>96</v>
      </c>
      <c r="C47" s="140">
        <v>0</v>
      </c>
      <c r="D47" s="131">
        <v>48330</v>
      </c>
      <c r="E47" s="141">
        <f aca="true" t="shared" si="5" ref="E47:F49">C47/$D$87</f>
        <v>0</v>
      </c>
      <c r="F47" s="102">
        <f t="shared" si="5"/>
        <v>428.22966507177034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97</v>
      </c>
      <c r="C48" s="140">
        <v>0</v>
      </c>
      <c r="D48" s="131">
        <v>43000</v>
      </c>
      <c r="E48" s="141">
        <f t="shared" si="5"/>
        <v>0</v>
      </c>
      <c r="F48" s="102">
        <f t="shared" si="5"/>
        <v>381.00301258196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110</v>
      </c>
      <c r="C49" s="140">
        <v>0</v>
      </c>
      <c r="D49" s="131">
        <v>43210</v>
      </c>
      <c r="E49" s="141">
        <f t="shared" si="5"/>
        <v>0</v>
      </c>
      <c r="F49" s="102">
        <f t="shared" si="5"/>
        <v>382.86372496898815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7" t="s">
        <v>19</v>
      </c>
      <c r="D51" s="148"/>
      <c r="E51" s="147" t="s">
        <v>6</v>
      </c>
      <c r="F51" s="148"/>
      <c r="G51" s="32"/>
      <c r="H51" s="32"/>
      <c r="I51" s="24"/>
      <c r="J51" s="6"/>
    </row>
    <row r="52" spans="2:13" s="24" customFormat="1" ht="15">
      <c r="B52" s="27" t="s">
        <v>99</v>
      </c>
      <c r="C52" s="128">
        <v>2.1</v>
      </c>
      <c r="D52" s="108">
        <v>259.9</v>
      </c>
      <c r="E52" s="128">
        <f aca="true" t="shared" si="6" ref="E52:F54">C52*1.1023</f>
        <v>2.31483</v>
      </c>
      <c r="F52" s="108">
        <f t="shared" si="6"/>
        <v>286.48777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28">
        <v>2.1</v>
      </c>
      <c r="D53" s="108">
        <v>264</v>
      </c>
      <c r="E53" s="128">
        <f t="shared" si="6"/>
        <v>2.31483</v>
      </c>
      <c r="F53" s="108">
        <f t="shared" si="6"/>
        <v>291.0072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28">
        <v>2.1</v>
      </c>
      <c r="D54" s="108">
        <v>265.6</v>
      </c>
      <c r="E54" s="128">
        <f t="shared" si="6"/>
        <v>2.31483</v>
      </c>
      <c r="F54" s="108">
        <f t="shared" si="6"/>
        <v>292.77088000000003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7" t="s">
        <v>21</v>
      </c>
      <c r="D56" s="148"/>
      <c r="E56" s="147" t="s">
        <v>22</v>
      </c>
      <c r="F56" s="148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37">
        <v>0.39</v>
      </c>
      <c r="D57" s="102">
        <v>30.65</v>
      </c>
      <c r="E57" s="137">
        <f aca="true" t="shared" si="7" ref="E57:F59">C57/454*1000</f>
        <v>0.8590308370044053</v>
      </c>
      <c r="F57" s="102">
        <f t="shared" si="7"/>
        <v>67.51101321585904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37">
        <v>0.36</v>
      </c>
      <c r="D58" s="102">
        <v>30.95</v>
      </c>
      <c r="E58" s="137">
        <f t="shared" si="7"/>
        <v>0.7929515418502202</v>
      </c>
      <c r="F58" s="102">
        <f t="shared" si="7"/>
        <v>68.17180616740089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37">
        <v>0.36</v>
      </c>
      <c r="D59" s="102">
        <v>31.12</v>
      </c>
      <c r="E59" s="137">
        <f t="shared" si="7"/>
        <v>0.7929515418502202</v>
      </c>
      <c r="F59" s="102">
        <f t="shared" si="7"/>
        <v>68.54625550660793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7" t="s">
        <v>24</v>
      </c>
      <c r="D61" s="148"/>
      <c r="E61" s="147" t="s">
        <v>6</v>
      </c>
      <c r="F61" s="148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5">
        <v>0.105</v>
      </c>
      <c r="D62" s="107">
        <v>10.45</v>
      </c>
      <c r="E62" s="15">
        <f aca="true" t="shared" si="8" ref="E62:F64">C62*22.0462</f>
        <v>2.314851</v>
      </c>
      <c r="F62" s="102">
        <f t="shared" si="8"/>
        <v>230.38278999999997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5">
        <v>0.105</v>
      </c>
      <c r="D63" s="107">
        <v>10.795</v>
      </c>
      <c r="E63" s="15">
        <f t="shared" si="8"/>
        <v>2.314851</v>
      </c>
      <c r="F63" s="102">
        <f t="shared" si="8"/>
        <v>237.98872899999998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5">
        <v>0.105</v>
      </c>
      <c r="D64" s="107">
        <v>11.07</v>
      </c>
      <c r="E64" s="15">
        <f t="shared" si="8"/>
        <v>2.314851</v>
      </c>
      <c r="F64" s="102">
        <f t="shared" si="8"/>
        <v>244.051434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7" t="s">
        <v>26</v>
      </c>
      <c r="D66" s="148"/>
      <c r="E66" s="147" t="s">
        <v>27</v>
      </c>
      <c r="F66" s="148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5">
        <v>0.009</v>
      </c>
      <c r="D67" s="107">
        <v>1.378</v>
      </c>
      <c r="E67" s="135">
        <f aca="true" t="shared" si="9" ref="E67:F69">C67/3.785</f>
        <v>0.0023778071334214</v>
      </c>
      <c r="F67" s="102">
        <f t="shared" si="9"/>
        <v>0.36406869220607657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5">
        <v>0.011</v>
      </c>
      <c r="D68" s="107">
        <v>1.4</v>
      </c>
      <c r="E68" s="135">
        <f t="shared" si="9"/>
        <v>0.0029062087186261555</v>
      </c>
      <c r="F68" s="102">
        <f t="shared" si="9"/>
        <v>0.3698811096433289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5">
        <v>0.011</v>
      </c>
      <c r="D69" s="107">
        <v>1.404</v>
      </c>
      <c r="E69" s="135">
        <f t="shared" si="9"/>
        <v>0.0029062087186261555</v>
      </c>
      <c r="F69" s="102">
        <f t="shared" si="9"/>
        <v>0.3709379128137384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7" t="s">
        <v>29</v>
      </c>
      <c r="D71" s="148"/>
      <c r="E71" s="147" t="s">
        <v>30</v>
      </c>
      <c r="F71" s="148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103</v>
      </c>
      <c r="C72" s="143">
        <v>0.00375</v>
      </c>
      <c r="D72" s="111">
        <v>0.80025</v>
      </c>
      <c r="E72" s="143">
        <f>C72/454*100</f>
        <v>0.0008259911894273127</v>
      </c>
      <c r="F72" s="109">
        <f>D72/454*1000</f>
        <v>1.7626651982378856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104</v>
      </c>
      <c r="C73" s="84">
        <v>0.006</v>
      </c>
      <c r="D73" s="111">
        <v>0.815</v>
      </c>
      <c r="E73" s="84">
        <f>C73/454*100</f>
        <v>0.0013215859030837004</v>
      </c>
      <c r="F73" s="109">
        <f>D73/454*1000</f>
        <v>1.7951541850220263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100</v>
      </c>
      <c r="C74" s="84">
        <v>0.00725</v>
      </c>
      <c r="D74" s="111">
        <v>0.83825</v>
      </c>
      <c r="E74" s="84">
        <f>C74/454*100</f>
        <v>0.0015969162995594715</v>
      </c>
      <c r="F74" s="109">
        <f>D74/454*1000</f>
        <v>1.84636563876652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8" t="s">
        <v>29</v>
      </c>
      <c r="D76" s="158"/>
      <c r="E76" s="147" t="s">
        <v>32</v>
      </c>
      <c r="F76" s="148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68">
        <v>0.0065</v>
      </c>
      <c r="D77" s="106">
        <v>0.1422</v>
      </c>
      <c r="E77" s="68">
        <f aca="true" t="shared" si="10" ref="E77:F79">C77/454*1000000</f>
        <v>14.317180616740087</v>
      </c>
      <c r="F77" s="102">
        <f t="shared" si="10"/>
        <v>313.215859030837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0.0036</v>
      </c>
      <c r="D78" s="106">
        <v>0.1434</v>
      </c>
      <c r="E78" s="68">
        <f t="shared" si="10"/>
        <v>7.929515418502203</v>
      </c>
      <c r="F78" s="102">
        <f t="shared" si="10"/>
        <v>315.8590308370044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0.003</v>
      </c>
      <c r="D79" s="106">
        <v>0.1401</v>
      </c>
      <c r="E79" s="68">
        <f t="shared" si="10"/>
        <v>6.607929515418502</v>
      </c>
      <c r="F79" s="102">
        <f t="shared" si="10"/>
        <v>308.59030837004406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1.0874</v>
      </c>
      <c r="F85" s="91">
        <v>0.0089</v>
      </c>
      <c r="G85" s="91">
        <v>1.3937</v>
      </c>
      <c r="H85" s="91">
        <v>1.0016</v>
      </c>
      <c r="I85" s="91">
        <v>0.7409</v>
      </c>
      <c r="J85" s="91">
        <v>0.7168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0.9196</v>
      </c>
      <c r="E86" s="92" t="s">
        <v>89</v>
      </c>
      <c r="F86" s="92">
        <v>0.0081</v>
      </c>
      <c r="G86" s="92">
        <v>1.2817</v>
      </c>
      <c r="H86" s="92">
        <v>0.9211</v>
      </c>
      <c r="I86" s="92">
        <v>0.6813</v>
      </c>
      <c r="J86" s="92">
        <v>0.6592</v>
      </c>
      <c r="K86" s="126">
        <v>0.1184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112.86</v>
      </c>
      <c r="E87" s="91">
        <v>122.724</v>
      </c>
      <c r="F87" s="91" t="s">
        <v>89</v>
      </c>
      <c r="G87" s="91">
        <v>157.293</v>
      </c>
      <c r="H87" s="91">
        <v>113.0409</v>
      </c>
      <c r="I87" s="125">
        <v>83.6124</v>
      </c>
      <c r="J87" s="91">
        <v>80.898</v>
      </c>
      <c r="K87" s="125">
        <v>14.5247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0.7175</v>
      </c>
      <c r="E88" s="92">
        <v>0.7802</v>
      </c>
      <c r="F88" s="126">
        <v>0.0064</v>
      </c>
      <c r="G88" s="92" t="s">
        <v>43</v>
      </c>
      <c r="H88" s="126">
        <v>0.7187</v>
      </c>
      <c r="I88" s="92">
        <v>0.5316</v>
      </c>
      <c r="J88" s="92">
        <v>0.5143</v>
      </c>
      <c r="K88" s="92">
        <v>0.0923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0.9984</v>
      </c>
      <c r="E89" s="91">
        <v>1.0857</v>
      </c>
      <c r="F89" s="91">
        <v>0.0088</v>
      </c>
      <c r="G89" s="91">
        <v>1.3915</v>
      </c>
      <c r="H89" s="91" t="s">
        <v>43</v>
      </c>
      <c r="I89" s="125">
        <v>0.7397</v>
      </c>
      <c r="J89" s="125">
        <v>0.7157</v>
      </c>
      <c r="K89" s="125">
        <v>0.1285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1.3498</v>
      </c>
      <c r="E90" s="92">
        <v>1.4678</v>
      </c>
      <c r="F90" s="92">
        <v>0.012</v>
      </c>
      <c r="G90" s="126">
        <v>1.8812</v>
      </c>
      <c r="H90" s="126">
        <v>1.352</v>
      </c>
      <c r="I90" s="126" t="s">
        <v>89</v>
      </c>
      <c r="J90" s="92">
        <v>0.9675</v>
      </c>
      <c r="K90" s="92">
        <v>0.1737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1.3951</v>
      </c>
      <c r="E91" s="91">
        <v>1.517</v>
      </c>
      <c r="F91" s="91">
        <v>0.0124</v>
      </c>
      <c r="G91" s="125">
        <v>1.9443</v>
      </c>
      <c r="H91" s="91">
        <v>1.3973</v>
      </c>
      <c r="I91" s="91">
        <v>1.0336</v>
      </c>
      <c r="J91" s="91" t="s">
        <v>89</v>
      </c>
      <c r="K91" s="125">
        <v>0.1795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7.7702</v>
      </c>
      <c r="E92" s="92">
        <v>8.4493</v>
      </c>
      <c r="F92" s="126">
        <v>0.0689</v>
      </c>
      <c r="G92" s="92">
        <v>10.8293</v>
      </c>
      <c r="H92" s="92">
        <v>7.7827</v>
      </c>
      <c r="I92" s="92">
        <v>5.7566</v>
      </c>
      <c r="J92" s="92">
        <v>5.5697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108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9" t="s">
        <v>67</v>
      </c>
      <c r="C114" s="153"/>
      <c r="D114" s="153"/>
      <c r="E114" s="153"/>
      <c r="F114" s="153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2" t="s">
        <v>68</v>
      </c>
      <c r="C115" s="153"/>
      <c r="D115" s="153"/>
      <c r="E115" s="153"/>
      <c r="F115" s="153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2" t="s">
        <v>69</v>
      </c>
      <c r="C116" s="153"/>
      <c r="D116" s="153"/>
      <c r="E116" s="153"/>
      <c r="F116" s="153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2" t="s">
        <v>70</v>
      </c>
      <c r="C117" s="153"/>
      <c r="D117" s="153"/>
      <c r="E117" s="153"/>
      <c r="F117" s="153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2" t="s">
        <v>71</v>
      </c>
      <c r="C118" s="153"/>
      <c r="D118" s="153"/>
      <c r="E118" s="153"/>
      <c r="F118" s="153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2" t="s">
        <v>72</v>
      </c>
      <c r="C119" s="153"/>
      <c r="D119" s="153"/>
      <c r="E119" s="153"/>
      <c r="F119" s="153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2" t="s">
        <v>73</v>
      </c>
      <c r="C120" s="153"/>
      <c r="D120" s="153"/>
      <c r="E120" s="153"/>
      <c r="F120" s="153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1" t="s">
        <v>74</v>
      </c>
      <c r="C121" s="153"/>
      <c r="D121" s="153"/>
      <c r="E121" s="153"/>
      <c r="F121" s="153"/>
    </row>
    <row r="123" spans="2:6" ht="15.75">
      <c r="B123" s="50" t="s">
        <v>75</v>
      </c>
      <c r="C123" s="154"/>
      <c r="D123" s="155"/>
      <c r="E123" s="155"/>
      <c r="F123" s="156"/>
    </row>
    <row r="124" spans="2:6" ht="30.75" customHeight="1">
      <c r="B124" s="50" t="s">
        <v>76</v>
      </c>
      <c r="C124" s="157" t="s">
        <v>77</v>
      </c>
      <c r="D124" s="157"/>
      <c r="E124" s="157" t="s">
        <v>78</v>
      </c>
      <c r="F124" s="157"/>
    </row>
    <row r="125" spans="2:6" ht="30.75" customHeight="1">
      <c r="B125" s="50" t="s">
        <v>79</v>
      </c>
      <c r="C125" s="157" t="s">
        <v>80</v>
      </c>
      <c r="D125" s="157"/>
      <c r="E125" s="157" t="s">
        <v>81</v>
      </c>
      <c r="F125" s="157"/>
    </row>
    <row r="126" spans="2:6" ht="15" customHeight="1">
      <c r="B126" s="160" t="s">
        <v>82</v>
      </c>
      <c r="C126" s="157" t="s">
        <v>83</v>
      </c>
      <c r="D126" s="157"/>
      <c r="E126" s="157" t="s">
        <v>84</v>
      </c>
      <c r="F126" s="157"/>
    </row>
    <row r="127" spans="2:6" ht="15">
      <c r="B127" s="160"/>
      <c r="C127" s="157"/>
      <c r="D127" s="157"/>
      <c r="E127" s="157"/>
      <c r="F127" s="157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2016-03-01T08:06:31Z</dcterms:modified>
  <cp:category/>
  <cp:version/>
  <cp:contentType/>
  <cp:contentStatus/>
</cp:coreProperties>
</file>