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<sst xmlns="http://schemas.openxmlformats.org/spreadsheetml/2006/main" count="168" uniqueCount="100">
  <si>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</si>
  <si>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</si>
  <si>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</si>
  <si>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</si>
  <si>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</si>
  <si>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</si>
  <si>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</si>
  <si>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</si>
  <si>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</si>
  <si>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</si>
  <si>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</si>
  <si>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</si>
  <si>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</si>
  <si>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</si>
  <si>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</si>
  <si>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</si>
  <si>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</si>
  <si>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</si>
  <si>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</si>
  <si>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</si>
  <si>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</si>
  <si>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</si>
  <si>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</si>
  <si>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</si>
  <si>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</si>
  <si>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</si>
  <si>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</si>
  <si>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</si>
  <si>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</si>
  <si>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</si>
  <si>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</si>
  <si>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</si>
  <si>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</si>
  <si>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</si>
  <si>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</si>
  <si>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</si>
  <si>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</si>
  <si>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</si>
  <si>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</si>
  <si>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</si>
  <si>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</si>
  <si>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</si>
  <si>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</si>
  <si>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</si>
  <si>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</si>
  <si>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</si>
  <si>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</si>
  <si>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</si>
  <si>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</si>
  <si>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</si>
  <si>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</si>
  <si>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</si>
  <si>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</si>
  <si>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</si>
  <si>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</si>
  <si>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</si>
  <si>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</si>
  <si>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</si>
  <si>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</si>
  <si>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</si>
  <si>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</si>
  <si>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</si>
  <si>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</si>
  <si>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</si>
  <si>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</si>
  <si>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</si>
  <si>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</si>
  <si>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</si>
  <si>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</si>
  <si>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</si>
  <si>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</si>
  <si>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</si>
  <si>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</si>
  <si>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</si>
  <si>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</si>
  <si>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</si>
  <si>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</si>
  <si>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</si>
  <si>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</si>
  <si>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</si>
  <si>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</si>
  <si>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Січень'19</t>
  </si>
  <si>
    <t>CME - Березень'19</t>
  </si>
  <si>
    <t>TOCOM - Березень '19 (¥/МT)</t>
  </si>
  <si>
    <t>CME - Січень '19</t>
  </si>
  <si>
    <t>TOCOM - Лютий '19 (¥/МT)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</si>
  <si>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</si>
  <si>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</si>
  <si>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</si>
  <si>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</si>
  <si>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</si>
  <si>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</si>
  <si>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</si>
  <si>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</si>
  <si>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</si>
  <si>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</si>
  <si>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</si>
  <si>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</si>
  <si>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</si>
  <si>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29 січня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</si>
</sst>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99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5" t="s">
        <v>5</v>
      </c>
      <c r="D6" s="146"/>
      <c r="E6" s="145" t="s">
        <v>6</v>
      </c>
      <c r="F6" s="146"/>
      <c r="G6"/>
      <c r="H6"/>
      <c r="I6"/>
    </row>
    <row r="7" spans="2:6" s="6" customFormat="1" ht="15">
      <c r="B7" s="24" t="s">
        <v>82</v>
      </c>
      <c r="C7" s="114">
        <v>0.024</v>
      </c>
      <c r="D7" s="14">
        <v>3.774</v>
      </c>
      <c r="E7" s="114">
        <f aca="true" t="shared" si="0" ref="E7:F9">C7*39.3683</f>
        <v>0.9448392</v>
      </c>
      <c r="F7" s="13">
        <f t="shared" si="0"/>
        <v>148.5759642</v>
      </c>
    </row>
    <row r="8" spans="2:6" s="6" customFormat="1" ht="15">
      <c r="B8" s="24" t="s">
        <v>80</v>
      </c>
      <c r="C8" s="114">
        <v>0.022</v>
      </c>
      <c r="D8" s="14">
        <v>3.854</v>
      </c>
      <c r="E8" s="114">
        <f t="shared" si="0"/>
        <v>0.8661026</v>
      </c>
      <c r="F8" s="13">
        <f t="shared" si="0"/>
        <v>151.72542819999998</v>
      </c>
    </row>
    <row r="9" spans="2:17" s="6" customFormat="1" ht="15">
      <c r="B9" s="24" t="s">
        <v>89</v>
      </c>
      <c r="C9" s="114">
        <v>0.024</v>
      </c>
      <c r="D9" s="14">
        <v>3.94</v>
      </c>
      <c r="E9" s="114">
        <f t="shared" si="0"/>
        <v>0.9448392</v>
      </c>
      <c r="F9" s="13">
        <f>D9*39.3683</f>
        <v>155.111102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5" t="s">
        <v>7</v>
      </c>
      <c r="D11" s="146"/>
      <c r="E11" s="145" t="s">
        <v>6</v>
      </c>
      <c r="F11" s="14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5">
        <v>0.28</v>
      </c>
      <c r="D12" s="13">
        <v>179</v>
      </c>
      <c r="E12" s="135">
        <f>C12/$D$86</f>
        <v>0.3202195791399817</v>
      </c>
      <c r="F12" s="71">
        <f aca="true" t="shared" si="1" ref="E12:F14">D12/$D$86</f>
        <v>204.71180237877402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93</v>
      </c>
      <c r="C13" s="135">
        <v>0.27</v>
      </c>
      <c r="D13" s="13">
        <v>182</v>
      </c>
      <c r="E13" s="135">
        <f t="shared" si="1"/>
        <v>0.3087831655992681</v>
      </c>
      <c r="F13" s="71">
        <f t="shared" si="1"/>
        <v>208.14272644098813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35">
        <v>0.14</v>
      </c>
      <c r="D14" s="13">
        <v>184.5</v>
      </c>
      <c r="E14" s="135">
        <f t="shared" si="1"/>
        <v>0.16010978956999086</v>
      </c>
      <c r="F14" s="71">
        <f t="shared" si="1"/>
        <v>211.00182982616653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9" t="s">
        <v>74</v>
      </c>
      <c r="D16" s="149"/>
      <c r="E16" s="145" t="s">
        <v>6</v>
      </c>
      <c r="F16" s="14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44">
        <v>50</v>
      </c>
      <c r="D17" s="87">
        <v>23380</v>
      </c>
      <c r="E17" s="135">
        <f aca="true" t="shared" si="2" ref="E17:F19">C17/$D$87</f>
        <v>0.45728918968355586</v>
      </c>
      <c r="F17" s="71">
        <f t="shared" si="2"/>
        <v>213.8284250960307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44">
        <v>100</v>
      </c>
      <c r="D18" s="87">
        <v>24080</v>
      </c>
      <c r="E18" s="135">
        <f t="shared" si="2"/>
        <v>0.9145783793671117</v>
      </c>
      <c r="F18" s="71">
        <f t="shared" si="2"/>
        <v>220.2304737516005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44">
        <v>30</v>
      </c>
      <c r="D19" s="87">
        <v>24300</v>
      </c>
      <c r="E19" s="135">
        <f t="shared" si="2"/>
        <v>0.27437351381013353</v>
      </c>
      <c r="F19" s="71">
        <f t="shared" si="2"/>
        <v>222.24254618620816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5" t="s">
        <v>5</v>
      </c>
      <c r="D21" s="146"/>
      <c r="E21" s="149" t="s">
        <v>6</v>
      </c>
      <c r="F21" s="149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82</v>
      </c>
      <c r="C22" s="114">
        <v>0.054</v>
      </c>
      <c r="D22" s="14">
        <v>5.146</v>
      </c>
      <c r="E22" s="114">
        <f aca="true" t="shared" si="3" ref="E22:F24">C22*36.7437</f>
        <v>1.9841597999999998</v>
      </c>
      <c r="F22" s="13">
        <f t="shared" si="3"/>
        <v>189.08308019999998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4">
        <v>0.06</v>
      </c>
      <c r="D23" s="14">
        <v>5.196</v>
      </c>
      <c r="E23" s="114">
        <f t="shared" si="3"/>
        <v>2.2046219999999996</v>
      </c>
      <c r="F23" s="13">
        <f t="shared" si="3"/>
        <v>190.92026519999996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89</v>
      </c>
      <c r="C24" s="114">
        <v>0.062</v>
      </c>
      <c r="D24" s="89">
        <v>5.254</v>
      </c>
      <c r="E24" s="114">
        <f t="shared" si="3"/>
        <v>2.2781094</v>
      </c>
      <c r="F24" s="13">
        <f t="shared" si="3"/>
        <v>193.05139979999996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9" t="s">
        <v>9</v>
      </c>
      <c r="D26" s="149"/>
      <c r="E26" s="145" t="s">
        <v>10</v>
      </c>
      <c r="F26" s="14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6">
        <v>0.37</v>
      </c>
      <c r="D27" s="71">
        <v>205.75</v>
      </c>
      <c r="E27" s="116">
        <f aca="true" t="shared" si="4" ref="E27:F29">C27/$D$86</f>
        <v>0.4231473010064044</v>
      </c>
      <c r="F27" s="71">
        <f t="shared" si="4"/>
        <v>235.304208600183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16">
        <v>0.24</v>
      </c>
      <c r="D28" s="13">
        <v>206.75</v>
      </c>
      <c r="E28" s="116">
        <f t="shared" si="4"/>
        <v>0.2744739249771272</v>
      </c>
      <c r="F28" s="71">
        <f t="shared" si="4"/>
        <v>236.44784995425437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16">
        <v>0.27</v>
      </c>
      <c r="D29" s="13">
        <v>188.25</v>
      </c>
      <c r="E29" s="116">
        <f>C29/$D$86</f>
        <v>0.3087831655992681</v>
      </c>
      <c r="F29" s="71">
        <f t="shared" si="4"/>
        <v>215.29048490393413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9" t="s">
        <v>12</v>
      </c>
      <c r="D31" s="149"/>
      <c r="E31" s="149" t="s">
        <v>10</v>
      </c>
      <c r="F31" s="14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6">
        <v>0.66</v>
      </c>
      <c r="D32" s="13">
        <v>379.5</v>
      </c>
      <c r="E32" s="116">
        <f aca="true" t="shared" si="5" ref="E32:F34">C32/$D$86</f>
        <v>0.7548032936870998</v>
      </c>
      <c r="F32" s="71">
        <f t="shared" si="5"/>
        <v>434.01189387008236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91</v>
      </c>
      <c r="C33" s="135">
        <v>0.13</v>
      </c>
      <c r="D33" s="13">
        <v>372.5</v>
      </c>
      <c r="E33" s="135">
        <f t="shared" si="5"/>
        <v>0.14867337602927724</v>
      </c>
      <c r="F33" s="71">
        <f t="shared" si="5"/>
        <v>426.0064043915828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37">
        <v>0</v>
      </c>
      <c r="D34" s="66">
        <v>368.5</v>
      </c>
      <c r="E34" s="137">
        <f t="shared" si="5"/>
        <v>0</v>
      </c>
      <c r="F34" s="71">
        <f t="shared" si="5"/>
        <v>421.43183897529735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7" t="s">
        <v>5</v>
      </c>
      <c r="D36" s="148"/>
      <c r="E36" s="147" t="s">
        <v>6</v>
      </c>
      <c r="F36" s="148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4">
        <v>0.034</v>
      </c>
      <c r="D37" s="75">
        <v>2.82</v>
      </c>
      <c r="E37" s="114">
        <f aca="true" t="shared" si="6" ref="E37:F39">C37*58.0164</f>
        <v>1.9725576</v>
      </c>
      <c r="F37" s="71">
        <f t="shared" si="6"/>
        <v>163.606248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4">
        <v>0.032</v>
      </c>
      <c r="D38" s="75">
        <v>2.82</v>
      </c>
      <c r="E38" s="114">
        <f t="shared" si="6"/>
        <v>1.8565247999999999</v>
      </c>
      <c r="F38" s="71">
        <f t="shared" si="6"/>
        <v>163.606248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89</v>
      </c>
      <c r="C39" s="114">
        <v>0.032</v>
      </c>
      <c r="D39" s="75">
        <v>2.85</v>
      </c>
      <c r="E39" s="114">
        <f t="shared" si="6"/>
        <v>1.8565247999999999</v>
      </c>
      <c r="F39" s="71">
        <f t="shared" si="6"/>
        <v>165.34674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7" t="s">
        <v>5</v>
      </c>
      <c r="D41" s="148"/>
      <c r="E41" s="147" t="s">
        <v>6</v>
      </c>
      <c r="F41" s="14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84</v>
      </c>
      <c r="C42" s="114">
        <v>0.042</v>
      </c>
      <c r="D42" s="75">
        <v>9.19</v>
      </c>
      <c r="E42" s="114">
        <f aca="true" t="shared" si="7" ref="E42:F44">C42*36.7437</f>
        <v>1.5432354</v>
      </c>
      <c r="F42" s="71">
        <f t="shared" si="7"/>
        <v>337.67460299999993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4">
        <v>0.042</v>
      </c>
      <c r="D43" s="75">
        <v>9.33</v>
      </c>
      <c r="E43" s="114">
        <f t="shared" si="7"/>
        <v>1.5432354</v>
      </c>
      <c r="F43" s="71">
        <f t="shared" si="7"/>
        <v>342.818721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4">
        <v>0.044</v>
      </c>
      <c r="D44" s="75">
        <v>9.456</v>
      </c>
      <c r="E44" s="114">
        <f t="shared" si="7"/>
        <v>1.6167227999999998</v>
      </c>
      <c r="F44" s="71">
        <f t="shared" si="7"/>
        <v>347.44842719999997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9" t="s">
        <v>73</v>
      </c>
      <c r="D46" s="149"/>
      <c r="E46" s="145" t="s">
        <v>6</v>
      </c>
      <c r="F46" s="146"/>
      <c r="G46" s="23"/>
      <c r="H46" s="23"/>
      <c r="I46" s="23"/>
      <c r="K46" s="23"/>
      <c r="L46" s="23"/>
      <c r="M46" s="23"/>
    </row>
    <row r="47" spans="2:13" s="6" customFormat="1" ht="15">
      <c r="B47" s="24" t="s">
        <v>85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96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2" customFormat="1" ht="15">
      <c r="B52" s="24" t="s">
        <v>79</v>
      </c>
      <c r="C52" s="114">
        <v>0.4</v>
      </c>
      <c r="D52" s="76">
        <v>312</v>
      </c>
      <c r="E52" s="114">
        <f aca="true" t="shared" si="8" ref="E52:F54">C52*1.1023</f>
        <v>0.44092000000000003</v>
      </c>
      <c r="F52" s="76">
        <f t="shared" si="8"/>
        <v>343.9176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4">
        <v>0.3</v>
      </c>
      <c r="D53" s="76">
        <v>315.7</v>
      </c>
      <c r="E53" s="114">
        <f t="shared" si="8"/>
        <v>0.33069</v>
      </c>
      <c r="F53" s="76">
        <f t="shared" si="8"/>
        <v>347.99611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4">
        <v>0.4</v>
      </c>
      <c r="D54" s="76">
        <v>319.6</v>
      </c>
      <c r="E54" s="114">
        <f>C54*1.1023</f>
        <v>0.44092000000000003</v>
      </c>
      <c r="F54" s="76">
        <f t="shared" si="8"/>
        <v>352.29508000000004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7" t="s">
        <v>18</v>
      </c>
      <c r="D56" s="148"/>
      <c r="E56" s="147" t="s">
        <v>19</v>
      </c>
      <c r="F56" s="148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35">
        <v>0.19</v>
      </c>
      <c r="D57" s="71">
        <v>29.85</v>
      </c>
      <c r="E57" s="135">
        <f aca="true" t="shared" si="9" ref="E57:F59">C57/454*1000</f>
        <v>0.4185022026431718</v>
      </c>
      <c r="F57" s="71">
        <f t="shared" si="9"/>
        <v>65.74889867841411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35">
        <v>0.18</v>
      </c>
      <c r="D58" s="71">
        <v>30.46</v>
      </c>
      <c r="E58" s="135">
        <f t="shared" si="9"/>
        <v>0.3964757709251101</v>
      </c>
      <c r="F58" s="71">
        <f t="shared" si="9"/>
        <v>67.09251101321587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35">
        <v>0.18</v>
      </c>
      <c r="D59" s="71">
        <v>30.85</v>
      </c>
      <c r="E59" s="135">
        <f t="shared" si="9"/>
        <v>0.3964757709251101</v>
      </c>
      <c r="F59" s="71">
        <f t="shared" si="9"/>
        <v>67.95154185022027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7" t="s">
        <v>21</v>
      </c>
      <c r="D61" s="148"/>
      <c r="E61" s="147" t="s">
        <v>6</v>
      </c>
      <c r="F61" s="148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7">
        <v>0.005</v>
      </c>
      <c r="D62" s="75">
        <v>10.75</v>
      </c>
      <c r="E62" s="117">
        <f aca="true" t="shared" si="10" ref="E62:F64">C62*22.026</f>
        <v>0.11013</v>
      </c>
      <c r="F62" s="71">
        <f t="shared" si="10"/>
        <v>236.77949999999998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9">
        <v>0</v>
      </c>
      <c r="D63" s="75">
        <v>10.905</v>
      </c>
      <c r="E63" s="119">
        <f t="shared" si="10"/>
        <v>0</v>
      </c>
      <c r="F63" s="71">
        <f t="shared" si="10"/>
        <v>240.19352999999998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89</v>
      </c>
      <c r="C64" s="117">
        <v>0.005</v>
      </c>
      <c r="D64" s="75">
        <v>11.04</v>
      </c>
      <c r="E64" s="117">
        <f t="shared" si="10"/>
        <v>0.11013</v>
      </c>
      <c r="F64" s="71">
        <f t="shared" si="10"/>
        <v>243.16704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7" t="s">
        <v>87</v>
      </c>
      <c r="D66" s="148"/>
      <c r="E66" s="147" t="s">
        <v>23</v>
      </c>
      <c r="F66" s="148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90</v>
      </c>
      <c r="C67" s="114">
        <v>0.003</v>
      </c>
      <c r="D67" s="75">
        <v>1.267</v>
      </c>
      <c r="E67" s="114">
        <f aca="true" t="shared" si="11" ref="E67:F69">C67/3.785</f>
        <v>0.0007926023778071334</v>
      </c>
      <c r="F67" s="71">
        <f t="shared" si="11"/>
        <v>0.33474240422721263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79</v>
      </c>
      <c r="C68" s="114">
        <v>0.002</v>
      </c>
      <c r="D68" s="75">
        <v>1.283</v>
      </c>
      <c r="E68" s="114">
        <f t="shared" si="11"/>
        <v>0.0005284015852047556</v>
      </c>
      <c r="F68" s="71">
        <f t="shared" si="11"/>
        <v>0.3389696169088507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98</v>
      </c>
      <c r="C69" s="114">
        <v>0.002</v>
      </c>
      <c r="D69" s="75">
        <v>1.302</v>
      </c>
      <c r="E69" s="114">
        <f t="shared" si="11"/>
        <v>0.0005284015852047556</v>
      </c>
      <c r="F69" s="71">
        <f t="shared" si="11"/>
        <v>0.3439894319682959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7" t="s">
        <v>25</v>
      </c>
      <c r="D71" s="148"/>
      <c r="E71" s="147" t="s">
        <v>26</v>
      </c>
      <c r="F71" s="148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81</v>
      </c>
      <c r="C72" s="143">
        <v>0</v>
      </c>
      <c r="D72" s="126" t="s">
        <v>72</v>
      </c>
      <c r="E72" s="143">
        <f>C72/454*100</f>
        <v>0</v>
      </c>
      <c r="F72" s="77" t="s">
        <v>72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90</v>
      </c>
      <c r="C73" s="131">
        <v>0.00075</v>
      </c>
      <c r="D73" s="126">
        <v>0.9935</v>
      </c>
      <c r="E73" s="131">
        <f>C73/454*100</f>
        <v>0.00016519823788546255</v>
      </c>
      <c r="F73" s="77">
        <f>D73/454*1000</f>
        <v>2.1883259911894273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79</v>
      </c>
      <c r="C74" s="142">
        <v>0.0025</v>
      </c>
      <c r="D74" s="126">
        <v>1</v>
      </c>
      <c r="E74" s="142">
        <f>C74/454*100</f>
        <v>0.0005506607929515419</v>
      </c>
      <c r="F74" s="77">
        <f>D74/454*1000</f>
        <v>2.2026431718061676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5" t="s">
        <v>25</v>
      </c>
      <c r="D76" s="155"/>
      <c r="E76" s="147" t="s">
        <v>28</v>
      </c>
      <c r="F76" s="148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41">
        <v>0.001</v>
      </c>
      <c r="D77" s="127">
        <v>0.127</v>
      </c>
      <c r="E77" s="141">
        <f aca="true" t="shared" si="12" ref="E77:F79">C77/454*1000000</f>
        <v>2.202643171806167</v>
      </c>
      <c r="F77" s="71">
        <f t="shared" si="12"/>
        <v>279.73568281938327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41">
        <v>0.001</v>
      </c>
      <c r="D78" s="127">
        <v>0.1285</v>
      </c>
      <c r="E78" s="141">
        <f t="shared" si="12"/>
        <v>2.202643171806167</v>
      </c>
      <c r="F78" s="71">
        <f t="shared" si="12"/>
        <v>283.03964757709247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89</v>
      </c>
      <c r="C79" s="141">
        <v>0.0009</v>
      </c>
      <c r="D79" s="127" t="s">
        <v>72</v>
      </c>
      <c r="E79" s="141">
        <f t="shared" si="12"/>
        <v>1.9823788546255507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4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1.1437</v>
      </c>
      <c r="F85" s="128">
        <v>0.0091</v>
      </c>
      <c r="G85" s="128">
        <v>1.3112</v>
      </c>
      <c r="H85" s="128">
        <v>1.0037</v>
      </c>
      <c r="I85" s="128">
        <v>0.7549</v>
      </c>
      <c r="J85" s="128">
        <v>0.7197</v>
      </c>
      <c r="K85" s="128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0.8744</v>
      </c>
      <c r="E86" s="129" t="s">
        <v>72</v>
      </c>
      <c r="F86" s="129">
        <v>0.008</v>
      </c>
      <c r="G86" s="129">
        <v>1.1465</v>
      </c>
      <c r="H86" s="129">
        <v>0.8776</v>
      </c>
      <c r="I86" s="129">
        <v>0.66</v>
      </c>
      <c r="J86" s="129">
        <v>0.6293</v>
      </c>
      <c r="K86" s="129">
        <v>0.1115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109.34</v>
      </c>
      <c r="E87" s="128">
        <v>125.0522</v>
      </c>
      <c r="F87" s="128" t="s">
        <v>72</v>
      </c>
      <c r="G87" s="128">
        <v>143.3666</v>
      </c>
      <c r="H87" s="128">
        <v>109.7461</v>
      </c>
      <c r="I87" s="128">
        <v>82.5394</v>
      </c>
      <c r="J87" s="128">
        <v>78.692</v>
      </c>
      <c r="K87" s="128">
        <v>13.9393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0.7627</v>
      </c>
      <c r="E88" s="129">
        <v>0.8723</v>
      </c>
      <c r="F88" s="129">
        <v>0.007</v>
      </c>
      <c r="G88" s="129" t="s">
        <v>72</v>
      </c>
      <c r="H88" s="129">
        <v>0.7655</v>
      </c>
      <c r="I88" s="129">
        <v>0.5757</v>
      </c>
      <c r="J88" s="129">
        <v>0.5489</v>
      </c>
      <c r="K88" s="129">
        <v>0.0972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0.9963</v>
      </c>
      <c r="E89" s="128">
        <v>1.1395</v>
      </c>
      <c r="F89" s="128">
        <v>0.0091</v>
      </c>
      <c r="G89" s="128">
        <v>1.3063</v>
      </c>
      <c r="H89" s="128" t="s">
        <v>72</v>
      </c>
      <c r="I89" s="128">
        <v>0.7521</v>
      </c>
      <c r="J89" s="128">
        <v>0.717</v>
      </c>
      <c r="K89" s="128">
        <v>0.127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1.3247</v>
      </c>
      <c r="E90" s="129">
        <v>1.5151</v>
      </c>
      <c r="F90" s="129">
        <v>0.0121</v>
      </c>
      <c r="G90" s="129">
        <v>1.7369</v>
      </c>
      <c r="H90" s="129">
        <v>1.3296</v>
      </c>
      <c r="I90" s="129" t="s">
        <v>72</v>
      </c>
      <c r="J90" s="129">
        <v>0.9534</v>
      </c>
      <c r="K90" s="129">
        <v>0.1689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1.3895</v>
      </c>
      <c r="E91" s="128">
        <v>1.5891</v>
      </c>
      <c r="F91" s="128">
        <v>0.0127</v>
      </c>
      <c r="G91" s="128">
        <v>1.8219</v>
      </c>
      <c r="H91" s="128">
        <v>1.3946</v>
      </c>
      <c r="I91" s="128">
        <v>1.0489</v>
      </c>
      <c r="J91" s="128" t="s">
        <v>72</v>
      </c>
      <c r="K91" s="128">
        <v>0.1771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7.844</v>
      </c>
      <c r="E92" s="129">
        <v>8.9712</v>
      </c>
      <c r="F92" s="129">
        <v>0.0717</v>
      </c>
      <c r="G92" s="129">
        <v>10.2851</v>
      </c>
      <c r="H92" s="129">
        <v>7.8731</v>
      </c>
      <c r="I92" s="129">
        <v>5.9213</v>
      </c>
      <c r="J92" s="129">
        <v>5.6453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54</v>
      </c>
      <c r="C114" s="158"/>
      <c r="D114" s="158"/>
      <c r="E114" s="158"/>
      <c r="F114" s="158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4" t="s">
        <v>55</v>
      </c>
      <c r="C115" s="154"/>
      <c r="D115" s="154"/>
      <c r="E115" s="154"/>
      <c r="F115" s="154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4" t="s">
        <v>56</v>
      </c>
      <c r="C116" s="154"/>
      <c r="D116" s="154"/>
      <c r="E116" s="154"/>
      <c r="F116" s="154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4" t="s">
        <v>57</v>
      </c>
      <c r="C117" s="154"/>
      <c r="D117" s="154"/>
      <c r="E117" s="154"/>
      <c r="F117" s="154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4" t="s">
        <v>58</v>
      </c>
      <c r="C118" s="154"/>
      <c r="D118" s="154"/>
      <c r="E118" s="154"/>
      <c r="F118" s="154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4" t="s">
        <v>59</v>
      </c>
      <c r="C119" s="154"/>
      <c r="D119" s="154"/>
      <c r="E119" s="154"/>
      <c r="F119" s="154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4" t="s">
        <v>60</v>
      </c>
      <c r="C120" s="154"/>
      <c r="D120" s="154"/>
      <c r="E120" s="154"/>
      <c r="F120" s="154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3" t="s">
        <v>61</v>
      </c>
      <c r="C121" s="153"/>
      <c r="D121" s="153"/>
      <c r="E121" s="153"/>
      <c r="F121" s="153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6"/>
      <c r="D123" s="165"/>
      <c r="E123" s="165"/>
      <c r="F123" s="157"/>
      <c r="G123" s="120"/>
      <c r="H123" s="120"/>
    </row>
    <row r="124" spans="2:8" ht="30.75" customHeight="1">
      <c r="B124" s="32" t="s">
        <v>63</v>
      </c>
      <c r="C124" s="156" t="s">
        <v>64</v>
      </c>
      <c r="D124" s="157"/>
      <c r="E124" s="156" t="s">
        <v>65</v>
      </c>
      <c r="F124" s="157"/>
      <c r="G124" s="120"/>
      <c r="H124" s="120"/>
    </row>
    <row r="125" spans="2:8" ht="30.75" customHeight="1">
      <c r="B125" s="32" t="s">
        <v>66</v>
      </c>
      <c r="C125" s="156" t="s">
        <v>67</v>
      </c>
      <c r="D125" s="157"/>
      <c r="E125" s="156" t="s">
        <v>68</v>
      </c>
      <c r="F125" s="157"/>
      <c r="G125" s="120"/>
      <c r="H125" s="120"/>
    </row>
    <row r="126" spans="2:8" ht="15" customHeight="1">
      <c r="B126" s="159" t="s">
        <v>69</v>
      </c>
      <c r="C126" s="161" t="s">
        <v>70</v>
      </c>
      <c r="D126" s="162"/>
      <c r="E126" s="161" t="s">
        <v>71</v>
      </c>
      <c r="F126" s="162"/>
      <c r="G126" s="120"/>
      <c r="H126" s="120"/>
    </row>
    <row r="127" spans="2:8" ht="15" customHeight="1">
      <c r="B127" s="160"/>
      <c r="C127" s="163"/>
      <c r="D127" s="164"/>
      <c r="E127" s="163"/>
      <c r="F127" s="164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2019-01-30T08:49:30Z</dcterms:modified>
  <cp:category/>
  <cp:version/>
  <cp:contentType/>
  <cp:contentStatus/>
</cp:coreProperties>
</file>