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<sst xmlns="http://schemas.openxmlformats.org/spreadsheetml/2006/main" count="148" uniqueCount="104">
  <si>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</si>
  <si>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</si>
  <si>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</si>
  <si>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</si>
  <si>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</si>
  <si>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</si>
  <si>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</si>
  <si>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</si>
  <si>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</si>
  <si>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</si>
  <si>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</si>
  <si>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</si>
  <si>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</si>
  <si>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</si>
  <si>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</si>
  <si>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</si>
  <si>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</si>
  <si>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</si>
  <si>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</si>
  <si>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</si>
  <si>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</si>
  <si>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</si>
  <si>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</si>
  <si>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</si>
  <si>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</si>
  <si>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</si>
  <si>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</si>
  <si>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</si>
  <si>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</si>
  <si>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</si>
  <si>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</si>
  <si>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</si>
  <si>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</si>
  <si>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</si>
  <si>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</si>
  <si>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</si>
  <si>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</si>
  <si>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</si>
  <si>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</si>
  <si>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</si>
  <si>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</si>
  <si>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</si>
  <si>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</si>
  <si>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</si>
  <si>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</si>
  <si>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</si>
  <si>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</si>
  <si>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</si>
  <si>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</si>
  <si>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</si>
  <si>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</si>
  <si>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</si>
  <si>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</si>
  <si>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</si>
  <si>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</si>
  <si>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</si>
  <si>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</si>
  <si>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</si>
  <si>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</si>
  <si>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</si>
  <si>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</si>
  <si>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</si>
  <si>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</si>
  <si>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</si>
  <si>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</si>
  <si>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</si>
  <si>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</si>
  <si>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</si>
  <si>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</si>
  <si>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</si>
  <si>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</si>
  <si>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</si>
  <si>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</si>
  <si>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</si>
  <si>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</si>
  <si>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</si>
  <si>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</si>
  <si>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</si>
  <si>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</si>
  <si>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</si>
  <si>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</si>
  <si>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</si>
  <si>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</si>
  <si>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</si>
  <si>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</si>
  <si>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</si>
  <si>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</si>
  <si>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</si>
  <si>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</si>
  <si>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</si>
  <si>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</si>
  <si>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</si>
  <si>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</si>
  <si>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</si>
  <si>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</si>
  <si>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</si>
  <si>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</si>
  <si>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</si>
  <si>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</si>
  <si>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</si>
  <si>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</si>
  <si>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CBOT -Січень '16</t>
  </si>
  <si>
    <t>29 січня 2016 року</t>
  </si>
  <si>
    <t>Euronext - Листопад '16 (€/МT)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</si>
</sst>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7">
      <selection activeCell="D83" sqref="D83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6" t="s">
        <v>102</v>
      </c>
      <c r="D4" s="137"/>
      <c r="E4" s="137"/>
      <c r="F4" s="138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9" t="s">
        <v>5</v>
      </c>
      <c r="D6" s="140"/>
      <c r="E6" s="141" t="s">
        <v>6</v>
      </c>
      <c r="F6" s="141"/>
      <c r="G6" s="27"/>
      <c r="I6"/>
    </row>
    <row r="7" spans="2:8" s="6" customFormat="1" ht="15">
      <c r="B7" s="28" t="s">
        <v>7</v>
      </c>
      <c r="C7" s="152">
        <v>0.064</v>
      </c>
      <c r="D7" s="14">
        <v>3.71</v>
      </c>
      <c r="E7" s="152">
        <f aca="true" t="shared" si="0" ref="E7:F9">C7*39.3683</f>
        <v>2.5195712</v>
      </c>
      <c r="F7" s="13">
        <f t="shared" si="0"/>
        <v>146.05639299999999</v>
      </c>
      <c r="G7" s="29"/>
      <c r="H7" s="29"/>
    </row>
    <row r="8" spans="2:8" s="6" customFormat="1" ht="15">
      <c r="B8" s="28" t="s">
        <v>8</v>
      </c>
      <c r="C8" s="153">
        <v>0.062</v>
      </c>
      <c r="D8" s="14">
        <v>3.74</v>
      </c>
      <c r="E8" s="153">
        <f t="shared" si="0"/>
        <v>2.4408345999999996</v>
      </c>
      <c r="F8" s="13">
        <f t="shared" si="0"/>
        <v>147.237442</v>
      </c>
      <c r="G8" s="27"/>
      <c r="H8" s="27"/>
    </row>
    <row r="9" spans="2:17" s="6" customFormat="1" ht="15">
      <c r="B9" s="28" t="s">
        <v>98</v>
      </c>
      <c r="C9" s="153">
        <v>0.062</v>
      </c>
      <c r="D9" s="14">
        <v>3.8</v>
      </c>
      <c r="E9" s="153">
        <f t="shared" si="0"/>
        <v>2.4408345999999996</v>
      </c>
      <c r="F9" s="13">
        <f t="shared" si="0"/>
        <v>149.59954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1" t="s">
        <v>9</v>
      </c>
      <c r="D11" s="141"/>
      <c r="E11" s="139" t="s">
        <v>6</v>
      </c>
      <c r="F11" s="140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0.16</v>
      </c>
      <c r="D12" s="76">
        <v>154.75</v>
      </c>
      <c r="E12" s="127">
        <f>C12/D76</f>
        <v>0.1735922751437561</v>
      </c>
      <c r="F12" s="104">
        <f>D12/D76</f>
        <v>167.8962786156016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88</v>
      </c>
      <c r="C13" s="66">
        <v>0</v>
      </c>
      <c r="D13" s="76">
        <v>162.25</v>
      </c>
      <c r="E13" s="66">
        <f>C13/D76</f>
        <v>0</v>
      </c>
      <c r="F13" s="104">
        <f>D13/D76</f>
        <v>176.03341651296518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99</v>
      </c>
      <c r="C14" s="127">
        <v>0.3</v>
      </c>
      <c r="D14" s="13">
        <v>168.5</v>
      </c>
      <c r="E14" s="127">
        <f>C14/D76</f>
        <v>0.3254855158945427</v>
      </c>
      <c r="F14" s="104">
        <f>D14/D76</f>
        <v>182.81436476076814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39" t="s">
        <v>5</v>
      </c>
      <c r="D16" s="140"/>
      <c r="E16" s="141" t="s">
        <v>6</v>
      </c>
      <c r="F16" s="141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52">
        <v>0.07</v>
      </c>
      <c r="D17" s="14">
        <v>4.772</v>
      </c>
      <c r="E17" s="152">
        <f aca="true" t="shared" si="1" ref="E17:F19">C17*36.7437</f>
        <v>2.572059</v>
      </c>
      <c r="F17" s="13">
        <f t="shared" si="1"/>
        <v>175.3409364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52">
        <v>0.07</v>
      </c>
      <c r="D18" s="14">
        <v>4.842</v>
      </c>
      <c r="E18" s="152">
        <f t="shared" si="1"/>
        <v>2.572059</v>
      </c>
      <c r="F18" s="13">
        <f t="shared" si="1"/>
        <v>177.91299539999997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98</v>
      </c>
      <c r="C19" s="152">
        <v>0.064</v>
      </c>
      <c r="D19" s="14">
        <v>4.902</v>
      </c>
      <c r="E19" s="152">
        <f t="shared" si="1"/>
        <v>2.3515968</v>
      </c>
      <c r="F19" s="13">
        <f t="shared" si="1"/>
        <v>180.1176174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1" t="s">
        <v>12</v>
      </c>
      <c r="D21" s="141"/>
      <c r="E21" s="139" t="s">
        <v>13</v>
      </c>
      <c r="F21" s="140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89</v>
      </c>
      <c r="C22" s="132">
        <v>0.61</v>
      </c>
      <c r="D22" s="104">
        <v>163.5</v>
      </c>
      <c r="E22" s="132">
        <f>C22/D76</f>
        <v>0.6618205489855702</v>
      </c>
      <c r="F22" s="104">
        <f>D22/D76</f>
        <v>177.38960616252578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90</v>
      </c>
      <c r="C23" s="132">
        <v>0.59</v>
      </c>
      <c r="D23" s="76">
        <v>169</v>
      </c>
      <c r="E23" s="132">
        <f>C23/D76</f>
        <v>0.6401215145926006</v>
      </c>
      <c r="F23" s="104">
        <f>D23/D76</f>
        <v>183.35684062059238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91</v>
      </c>
      <c r="C24" s="154">
        <v>0</v>
      </c>
      <c r="D24" s="13">
        <v>176</v>
      </c>
      <c r="E24" s="154">
        <f>C24/D76</f>
        <v>0</v>
      </c>
      <c r="F24" s="104">
        <f>D24/D76</f>
        <v>190.95150265813172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1" t="s">
        <v>16</v>
      </c>
      <c r="D26" s="141"/>
      <c r="E26" s="141" t="s">
        <v>13</v>
      </c>
      <c r="F26" s="141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14</v>
      </c>
      <c r="C27" s="154">
        <v>0</v>
      </c>
      <c r="D27" s="76">
        <v>363.25</v>
      </c>
      <c r="E27" s="154">
        <f>C27/D76</f>
        <v>0</v>
      </c>
      <c r="F27" s="104">
        <f>D27/D76</f>
        <v>394.1087121623088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17</v>
      </c>
      <c r="C28" s="155">
        <v>0.14</v>
      </c>
      <c r="D28" s="76">
        <v>354.75</v>
      </c>
      <c r="E28" s="155">
        <f>C28/$D$76</f>
        <v>0.1518932407507866</v>
      </c>
      <c r="F28" s="104">
        <f>D28/$D$76</f>
        <v>384.88662254529675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103</v>
      </c>
      <c r="C29" s="155">
        <v>0.14</v>
      </c>
      <c r="D29" s="100">
        <v>358.5</v>
      </c>
      <c r="E29" s="155">
        <f>C29/$D$76</f>
        <v>0.1518932407507866</v>
      </c>
      <c r="F29" s="104">
        <f>D29/$D$76</f>
        <v>388.95519149397853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18</v>
      </c>
      <c r="C31" s="134" t="s">
        <v>5</v>
      </c>
      <c r="D31" s="135"/>
      <c r="E31" s="134" t="s">
        <v>6</v>
      </c>
      <c r="F31" s="135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52">
        <v>0.016</v>
      </c>
      <c r="D32" s="109">
        <v>2.006</v>
      </c>
      <c r="E32" s="152">
        <f aca="true" t="shared" si="2" ref="E32:F34">C32*58.0164</f>
        <v>0.9282623999999999</v>
      </c>
      <c r="F32" s="104">
        <f t="shared" si="2"/>
        <v>116.38089839999998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52">
        <v>0.032</v>
      </c>
      <c r="D33" s="109">
        <v>2.08</v>
      </c>
      <c r="E33" s="152">
        <f t="shared" si="2"/>
        <v>1.8565247999999999</v>
      </c>
      <c r="F33" s="104">
        <f t="shared" si="2"/>
        <v>120.674112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98</v>
      </c>
      <c r="C34" s="152">
        <v>0.034</v>
      </c>
      <c r="D34" s="109">
        <v>2.136</v>
      </c>
      <c r="E34" s="152">
        <f t="shared" si="2"/>
        <v>1.9725576</v>
      </c>
      <c r="F34" s="104">
        <f t="shared" si="2"/>
        <v>123.9230304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19</v>
      </c>
      <c r="C36" s="134" t="s">
        <v>5</v>
      </c>
      <c r="D36" s="135"/>
      <c r="E36" s="134" t="s">
        <v>6</v>
      </c>
      <c r="F36" s="135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7</v>
      </c>
      <c r="C37" s="152">
        <v>0.144</v>
      </c>
      <c r="D37" s="109">
        <v>8.81</v>
      </c>
      <c r="E37" s="152">
        <f aca="true" t="shared" si="3" ref="E37:F39">C37*36.7437</f>
        <v>5.2910927999999995</v>
      </c>
      <c r="F37" s="104">
        <f t="shared" si="3"/>
        <v>323.711997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8</v>
      </c>
      <c r="C38" s="152">
        <v>0.14</v>
      </c>
      <c r="D38" s="109">
        <v>8.836</v>
      </c>
      <c r="E38" s="152">
        <f t="shared" si="3"/>
        <v>5.144118</v>
      </c>
      <c r="F38" s="104">
        <f t="shared" si="3"/>
        <v>324.6673332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152">
        <v>0.136</v>
      </c>
      <c r="D39" s="109">
        <v>8.894</v>
      </c>
      <c r="E39" s="152">
        <f t="shared" si="3"/>
        <v>4.9971432</v>
      </c>
      <c r="F39" s="104">
        <f t="shared" si="3"/>
        <v>326.79846779999997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20</v>
      </c>
      <c r="C41" s="134" t="s">
        <v>21</v>
      </c>
      <c r="D41" s="135"/>
      <c r="E41" s="134" t="s">
        <v>6</v>
      </c>
      <c r="F41" s="135"/>
      <c r="G41" s="33"/>
      <c r="H41" s="33"/>
      <c r="I41" s="25"/>
      <c r="J41" s="6"/>
    </row>
    <row r="42" spans="2:13" s="25" customFormat="1" ht="15">
      <c r="B42" s="28" t="s">
        <v>7</v>
      </c>
      <c r="C42" s="152">
        <v>5.5</v>
      </c>
      <c r="D42" s="110">
        <v>272.4</v>
      </c>
      <c r="E42" s="152">
        <f aca="true" t="shared" si="4" ref="E42:F44">C42*1.1023</f>
        <v>6.0626500000000005</v>
      </c>
      <c r="F42" s="110">
        <f t="shared" si="4"/>
        <v>300.26652</v>
      </c>
      <c r="G42" s="29"/>
      <c r="H42" s="27"/>
      <c r="K42" s="6"/>
      <c r="L42" s="6"/>
      <c r="M42" s="6"/>
    </row>
    <row r="43" spans="2:19" s="25" customFormat="1" ht="15">
      <c r="B43" s="28" t="s">
        <v>8</v>
      </c>
      <c r="C43" s="152">
        <v>5.4</v>
      </c>
      <c r="D43" s="110">
        <v>274.1</v>
      </c>
      <c r="E43" s="152">
        <f t="shared" si="4"/>
        <v>5.952420000000001</v>
      </c>
      <c r="F43" s="110">
        <f t="shared" si="4"/>
        <v>302.14043000000004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98</v>
      </c>
      <c r="C44" s="152">
        <v>5.6</v>
      </c>
      <c r="D44" s="110">
        <v>276.3</v>
      </c>
      <c r="E44" s="152">
        <f t="shared" si="4"/>
        <v>6.17288</v>
      </c>
      <c r="F44" s="110">
        <f t="shared" si="4"/>
        <v>304.56549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30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22</v>
      </c>
      <c r="C46" s="134" t="s">
        <v>23</v>
      </c>
      <c r="D46" s="135"/>
      <c r="E46" s="134" t="s">
        <v>24</v>
      </c>
      <c r="F46" s="135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92</v>
      </c>
      <c r="C47" s="155">
        <v>0.19</v>
      </c>
      <c r="D47" s="104">
        <v>30.92</v>
      </c>
      <c r="E47" s="155">
        <f aca="true" t="shared" si="5" ref="E47:F49">C47/454*1000</f>
        <v>0.4185022026431718</v>
      </c>
      <c r="F47" s="104">
        <f t="shared" si="5"/>
        <v>68.10572687224669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8</v>
      </c>
      <c r="C48" s="155">
        <v>0.19</v>
      </c>
      <c r="D48" s="104">
        <v>31.14</v>
      </c>
      <c r="E48" s="155">
        <f t="shared" si="5"/>
        <v>0.4185022026431718</v>
      </c>
      <c r="F48" s="104">
        <f t="shared" si="5"/>
        <v>68.59030837004406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98</v>
      </c>
      <c r="C49" s="155">
        <v>0.2</v>
      </c>
      <c r="D49" s="104">
        <v>31.37</v>
      </c>
      <c r="E49" s="155">
        <f t="shared" si="5"/>
        <v>0.4405286343612335</v>
      </c>
      <c r="F49" s="104">
        <f t="shared" si="5"/>
        <v>69.09691629955947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6.5" thickBot="1">
      <c r="B51" s="30" t="s">
        <v>25</v>
      </c>
      <c r="C51" s="134" t="s">
        <v>26</v>
      </c>
      <c r="D51" s="135"/>
      <c r="E51" s="134" t="s">
        <v>6</v>
      </c>
      <c r="F51" s="135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92</v>
      </c>
      <c r="C52" s="15">
        <v>0.04</v>
      </c>
      <c r="D52" s="109">
        <v>11.37</v>
      </c>
      <c r="E52" s="15">
        <f aca="true" t="shared" si="6" ref="E52:F54">C52*22.0462</f>
        <v>0.881848</v>
      </c>
      <c r="F52" s="104">
        <f t="shared" si="6"/>
        <v>250.66529399999996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8</v>
      </c>
      <c r="C53" s="15">
        <v>0.035</v>
      </c>
      <c r="D53" s="109">
        <v>11.65</v>
      </c>
      <c r="E53" s="15">
        <f t="shared" si="6"/>
        <v>0.771617</v>
      </c>
      <c r="F53" s="104">
        <f t="shared" si="6"/>
        <v>256.83823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98</v>
      </c>
      <c r="C54" s="15">
        <v>0.04</v>
      </c>
      <c r="D54" s="109">
        <v>11.9</v>
      </c>
      <c r="E54" s="15">
        <f t="shared" si="6"/>
        <v>0.881848</v>
      </c>
      <c r="F54" s="104">
        <f t="shared" si="6"/>
        <v>262.34978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27</v>
      </c>
      <c r="C56" s="134" t="s">
        <v>28</v>
      </c>
      <c r="D56" s="135"/>
      <c r="E56" s="134" t="s">
        <v>29</v>
      </c>
      <c r="F56" s="135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94</v>
      </c>
      <c r="C57" s="15">
        <v>0.012</v>
      </c>
      <c r="D57" s="109">
        <v>1.424</v>
      </c>
      <c r="E57" s="15">
        <f aca="true" t="shared" si="7" ref="E57:F59">C57/3.785</f>
        <v>0.003170409511228534</v>
      </c>
      <c r="F57" s="104">
        <f t="shared" si="7"/>
        <v>0.37622192866578597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92</v>
      </c>
      <c r="C58" s="15">
        <v>0.008</v>
      </c>
      <c r="D58" s="109">
        <v>1.438</v>
      </c>
      <c r="E58" s="15">
        <f t="shared" si="7"/>
        <v>0.0021136063408190224</v>
      </c>
      <c r="F58" s="104">
        <f t="shared" si="7"/>
        <v>0.37992073976221924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100</v>
      </c>
      <c r="C59" s="15">
        <v>0.011</v>
      </c>
      <c r="D59" s="109">
        <v>1.459</v>
      </c>
      <c r="E59" s="15">
        <f t="shared" si="7"/>
        <v>0.0029062087186261555</v>
      </c>
      <c r="F59" s="104">
        <f t="shared" si="7"/>
        <v>0.38546895640686923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30</v>
      </c>
      <c r="C61" s="134" t="s">
        <v>31</v>
      </c>
      <c r="D61" s="135"/>
      <c r="E61" s="134" t="s">
        <v>32</v>
      </c>
      <c r="F61" s="135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101</v>
      </c>
      <c r="C62" s="85">
        <v>0.00025</v>
      </c>
      <c r="D62" s="113">
        <v>0.77725</v>
      </c>
      <c r="E62" s="85">
        <f>C62/454*100</f>
        <v>5.506607929515418E-05</v>
      </c>
      <c r="F62" s="111">
        <f>D62/454*1000</f>
        <v>1.7120044052863437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93</v>
      </c>
      <c r="C63" s="133">
        <v>0.0025</v>
      </c>
      <c r="D63" s="113">
        <v>0.758</v>
      </c>
      <c r="E63" s="133">
        <f>C63/454*100</f>
        <v>0.0005506607929515419</v>
      </c>
      <c r="F63" s="111">
        <f>D63/454*1000</f>
        <v>1.6696035242290748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92</v>
      </c>
      <c r="C64" s="133">
        <v>0.00225</v>
      </c>
      <c r="D64" s="113">
        <v>0.775</v>
      </c>
      <c r="E64" s="133">
        <f>C64/454*100</f>
        <v>0.0004955947136563876</v>
      </c>
      <c r="F64" s="111">
        <f>D64/454*1000</f>
        <v>1.7070484581497798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33</v>
      </c>
      <c r="C66" s="143" t="s">
        <v>31</v>
      </c>
      <c r="D66" s="143"/>
      <c r="E66" s="134" t="s">
        <v>34</v>
      </c>
      <c r="F66" s="135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96</v>
      </c>
      <c r="C67" s="131">
        <v>0.0011</v>
      </c>
      <c r="D67" s="108">
        <v>0.1314</v>
      </c>
      <c r="E67" s="131">
        <f>C67/454*1000000</f>
        <v>2.4229074889867843</v>
      </c>
      <c r="F67" s="48">
        <f>D67/454*1000000</f>
        <v>289.42731277533034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97</v>
      </c>
      <c r="C68" s="131">
        <v>0.0017</v>
      </c>
      <c r="D68" s="108" t="s">
        <v>95</v>
      </c>
      <c r="E68" s="131">
        <f>C68/454*1000000</f>
        <v>3.7444933920704844</v>
      </c>
      <c r="F68" s="48" t="s">
        <v>95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35</v>
      </c>
      <c r="C69" s="131">
        <v>0.0018</v>
      </c>
      <c r="D69" s="108" t="s">
        <v>95</v>
      </c>
      <c r="E69" s="131">
        <f>C69/454*1000000</f>
        <v>3.9647577092511015</v>
      </c>
      <c r="F69" s="104" t="s">
        <v>95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36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37</v>
      </c>
      <c r="E74" s="49" t="s">
        <v>38</v>
      </c>
      <c r="F74" s="49" t="s">
        <v>39</v>
      </c>
      <c r="G74" s="49" t="s">
        <v>40</v>
      </c>
      <c r="H74" s="49" t="s">
        <v>41</v>
      </c>
      <c r="I74" s="49" t="s">
        <v>42</v>
      </c>
      <c r="J74" s="49" t="s">
        <v>43</v>
      </c>
      <c r="K74" s="49" t="s">
        <v>44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45</v>
      </c>
      <c r="D75" s="91" t="s">
        <v>46</v>
      </c>
      <c r="E75" s="92">
        <v>1.085</v>
      </c>
      <c r="F75" s="92">
        <v>0.0082</v>
      </c>
      <c r="G75" s="92">
        <v>1.4264</v>
      </c>
      <c r="H75" s="92">
        <v>0.9786</v>
      </c>
      <c r="I75" s="92">
        <v>0.7137</v>
      </c>
      <c r="J75" s="92">
        <v>0.7075</v>
      </c>
      <c r="K75" s="92">
        <v>0.1285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47</v>
      </c>
      <c r="D76" s="93">
        <v>0.9217</v>
      </c>
      <c r="E76" s="93" t="s">
        <v>95</v>
      </c>
      <c r="F76" s="93">
        <v>0.0076</v>
      </c>
      <c r="G76" s="93">
        <v>1.3147</v>
      </c>
      <c r="H76" s="93">
        <v>0.9019</v>
      </c>
      <c r="I76" s="93">
        <v>0.6578</v>
      </c>
      <c r="J76" s="93">
        <v>0.6521</v>
      </c>
      <c r="K76" s="129">
        <v>0.1184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48</v>
      </c>
      <c r="D77" s="128">
        <v>121.29</v>
      </c>
      <c r="E77" s="92">
        <v>131.5996</v>
      </c>
      <c r="F77" s="92" t="s">
        <v>95</v>
      </c>
      <c r="G77" s="92">
        <v>173.0081</v>
      </c>
      <c r="H77" s="92">
        <v>118.6907</v>
      </c>
      <c r="I77" s="92">
        <v>86.5677</v>
      </c>
      <c r="J77" s="92">
        <v>85.8127</v>
      </c>
      <c r="K77" s="92">
        <v>15.5848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49</v>
      </c>
      <c r="D78" s="93">
        <v>0.7011</v>
      </c>
      <c r="E78" s="93">
        <v>0.7607</v>
      </c>
      <c r="F78" s="129">
        <v>0.0058</v>
      </c>
      <c r="G78" s="93" t="s">
        <v>46</v>
      </c>
      <c r="H78" s="129">
        <v>0.686</v>
      </c>
      <c r="I78" s="93">
        <v>0.5004</v>
      </c>
      <c r="J78" s="93">
        <v>0.496</v>
      </c>
      <c r="K78" s="93">
        <v>0.0901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50</v>
      </c>
      <c r="D79" s="92">
        <v>1.0219</v>
      </c>
      <c r="E79" s="92">
        <v>1.1088</v>
      </c>
      <c r="F79" s="92">
        <v>0.0084</v>
      </c>
      <c r="G79" s="92">
        <v>1.4576</v>
      </c>
      <c r="H79" s="92" t="s">
        <v>46</v>
      </c>
      <c r="I79" s="92">
        <v>0.7294</v>
      </c>
      <c r="J79" s="128">
        <v>0.723</v>
      </c>
      <c r="K79" s="128">
        <v>0.1313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51</v>
      </c>
      <c r="D80" s="93">
        <v>1.4011</v>
      </c>
      <c r="E80" s="93">
        <v>1.5202</v>
      </c>
      <c r="F80" s="93">
        <v>0.0116</v>
      </c>
      <c r="G80" s="129">
        <v>1.9985</v>
      </c>
      <c r="H80" s="129">
        <v>1.3711</v>
      </c>
      <c r="I80" s="129" t="s">
        <v>95</v>
      </c>
      <c r="J80" s="93">
        <v>0.9913</v>
      </c>
      <c r="K80" s="93">
        <v>0.18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52</v>
      </c>
      <c r="D81" s="128">
        <v>1.4134</v>
      </c>
      <c r="E81" s="92">
        <v>1.5336</v>
      </c>
      <c r="F81" s="92">
        <v>0.0117</v>
      </c>
      <c r="G81" s="128">
        <v>2.0161</v>
      </c>
      <c r="H81" s="92">
        <v>1.3831</v>
      </c>
      <c r="I81" s="92">
        <v>1.0088</v>
      </c>
      <c r="J81" s="92" t="s">
        <v>95</v>
      </c>
      <c r="K81" s="128">
        <v>0.1816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53</v>
      </c>
      <c r="D82" s="129">
        <v>7.7826</v>
      </c>
      <c r="E82" s="93">
        <v>8.4441</v>
      </c>
      <c r="F82" s="129">
        <v>0.0642</v>
      </c>
      <c r="G82" s="93">
        <v>11.1011</v>
      </c>
      <c r="H82" s="93">
        <v>7.6158</v>
      </c>
      <c r="I82" s="93">
        <v>5.5546</v>
      </c>
      <c r="J82" s="93">
        <v>5.5062</v>
      </c>
      <c r="K82" s="93" t="s">
        <v>46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54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55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56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57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58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59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60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61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62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63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64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65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66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67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68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69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4" t="s">
        <v>70</v>
      </c>
      <c r="C102" s="145"/>
      <c r="D102" s="145"/>
      <c r="E102" s="145"/>
      <c r="F102" s="145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6" t="s">
        <v>71</v>
      </c>
      <c r="C103" s="145"/>
      <c r="D103" s="145"/>
      <c r="E103" s="145"/>
      <c r="F103" s="145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6" t="s">
        <v>72</v>
      </c>
      <c r="C104" s="145"/>
      <c r="D104" s="145"/>
      <c r="E104" s="145"/>
      <c r="F104" s="145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6" t="s">
        <v>73</v>
      </c>
      <c r="C105" s="145"/>
      <c r="D105" s="145"/>
      <c r="E105" s="145"/>
      <c r="F105" s="145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6" t="s">
        <v>74</v>
      </c>
      <c r="C106" s="145"/>
      <c r="D106" s="145"/>
      <c r="E106" s="145"/>
      <c r="F106" s="145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6" t="s">
        <v>75</v>
      </c>
      <c r="C107" s="145"/>
      <c r="D107" s="145"/>
      <c r="E107" s="145"/>
      <c r="F107" s="145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6" t="s">
        <v>76</v>
      </c>
      <c r="C108" s="145"/>
      <c r="D108" s="145"/>
      <c r="E108" s="145"/>
      <c r="F108" s="145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8" t="s">
        <v>77</v>
      </c>
      <c r="C109" s="145"/>
      <c r="D109" s="145"/>
      <c r="E109" s="145"/>
      <c r="F109" s="145"/>
    </row>
    <row r="111" spans="2:6" ht="15.75">
      <c r="B111" s="51" t="s">
        <v>78</v>
      </c>
      <c r="C111" s="149"/>
      <c r="D111" s="150"/>
      <c r="E111" s="150"/>
      <c r="F111" s="151"/>
    </row>
    <row r="112" spans="2:6" ht="30.75" customHeight="1">
      <c r="B112" s="51" t="s">
        <v>79</v>
      </c>
      <c r="C112" s="142" t="s">
        <v>80</v>
      </c>
      <c r="D112" s="142"/>
      <c r="E112" s="142" t="s">
        <v>81</v>
      </c>
      <c r="F112" s="142"/>
    </row>
    <row r="113" spans="2:6" ht="30.75" customHeight="1">
      <c r="B113" s="51" t="s">
        <v>82</v>
      </c>
      <c r="C113" s="142" t="s">
        <v>83</v>
      </c>
      <c r="D113" s="142"/>
      <c r="E113" s="142" t="s">
        <v>84</v>
      </c>
      <c r="F113" s="142"/>
    </row>
    <row r="114" spans="2:6" ht="15" customHeight="1">
      <c r="B114" s="147" t="s">
        <v>85</v>
      </c>
      <c r="C114" s="142" t="s">
        <v>86</v>
      </c>
      <c r="D114" s="142"/>
      <c r="E114" s="142" t="s">
        <v>87</v>
      </c>
      <c r="F114" s="142"/>
    </row>
    <row r="115" spans="2:6" ht="15">
      <c r="B115" s="147"/>
      <c r="C115" s="142"/>
      <c r="D115" s="142"/>
      <c r="E115" s="142"/>
      <c r="F115" s="142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2016-02-01T07:58:44Z</dcterms:modified>
  <cp:category/>
  <cp:version/>
  <cp:contentType/>
  <cp:contentStatus/>
</cp:coreProperties>
</file>