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<sst xmlns="http://schemas.openxmlformats.org/spreadsheetml/2006/main" count="169" uniqueCount="105">
  <si>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</si>
  <si>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</si>
  <si>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</si>
  <si>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</si>
  <si>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</si>
  <si>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</si>
  <si>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</si>
  <si>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</si>
  <si>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</si>
  <si>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</si>
  <si>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</si>
  <si>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</si>
  <si>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</si>
  <si>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</si>
  <si>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</si>
  <si>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</si>
  <si>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</si>
  <si>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</si>
  <si>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</si>
  <si>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</si>
  <si>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</si>
  <si>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</si>
  <si>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</si>
  <si>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</si>
  <si>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</si>
  <si>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</si>
  <si>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</si>
  <si>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</si>
  <si>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</si>
  <si>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</si>
  <si>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</si>
  <si>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</si>
  <si>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</si>
  <si>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</si>
  <si>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</si>
  <si>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</si>
  <si>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</si>
  <si>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</si>
  <si>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</si>
  <si>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</si>
  <si>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</si>
  <si>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</si>
  <si>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</si>
  <si>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</si>
  <si>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</si>
  <si>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</si>
  <si>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</si>
  <si>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</si>
  <si>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</si>
  <si>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</si>
  <si>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</si>
  <si>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</si>
  <si>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</si>
  <si>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</si>
  <si>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</si>
  <si>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</si>
  <si>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</si>
  <si>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</si>
  <si>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</si>
  <si>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</si>
  <si>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</si>
  <si>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</si>
  <si>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</si>
  <si>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</si>
  <si>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</si>
  <si>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</si>
  <si>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</si>
  <si>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</si>
  <si>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</si>
  <si>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</si>
  <si>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</si>
  <si>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</si>
  <si>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</si>
  <si>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</si>
  <si>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</si>
  <si>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</si>
  <si>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</si>
  <si>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-Листопад '18 (€/МT)</t>
  </si>
  <si>
    <t>Euronext - Грудень '18 (€/МT)</t>
  </si>
  <si>
    <t>Euronext - Лютий '19 (€/МT)</t>
  </si>
  <si>
    <t>CME - Грудень'18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</si>
  <si>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</si>
  <si>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</si>
  <si>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</si>
  <si>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</si>
  <si>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</si>
  <si>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</si>
  <si>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</si>
  <si>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</si>
  <si>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</si>
  <si>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</si>
  <si>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</si>
  <si>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</si>
  <si>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</si>
  <si>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</si>
  <si>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</si>
  <si>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</si>
  <si>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</si>
  <si>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</si>
  <si>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</si>
  <si>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</si>
  <si>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CME - Лютий'19</t>
  </si>
  <si>
    <t>Euronext -Травень '19 (€/МT)</t>
  </si>
  <si>
    <t>Euronext -Серпень'19 (€/МT)</t>
  </si>
  <si>
    <t>28 листопада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</si>
</sst>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  <font>
      <sz val="12"/>
      <color theme="6" tint="-0.4999699890613556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8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0" t="s">
        <v>104</v>
      </c>
      <c r="D4" s="161"/>
      <c r="E4" s="161"/>
      <c r="F4" s="16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4" t="s">
        <v>6</v>
      </c>
      <c r="F6" s="155"/>
      <c r="G6"/>
      <c r="H6"/>
      <c r="I6"/>
    </row>
    <row r="7" spans="2:6" s="6" customFormat="1" ht="15">
      <c r="B7" s="24" t="s">
        <v>80</v>
      </c>
      <c r="C7" s="117">
        <v>0.04</v>
      </c>
      <c r="D7" s="14">
        <v>3.604</v>
      </c>
      <c r="E7" s="117">
        <f aca="true" t="shared" si="0" ref="E7:F9">C7*39.3683</f>
        <v>1.574732</v>
      </c>
      <c r="F7" s="13">
        <f t="shared" si="0"/>
        <v>141.8833532</v>
      </c>
    </row>
    <row r="8" spans="2:6" s="6" customFormat="1" ht="15">
      <c r="B8" s="24" t="s">
        <v>88</v>
      </c>
      <c r="C8" s="117">
        <v>0.046</v>
      </c>
      <c r="D8" s="14">
        <v>3.73</v>
      </c>
      <c r="E8" s="117">
        <f t="shared" si="0"/>
        <v>1.8109418</v>
      </c>
      <c r="F8" s="13">
        <f t="shared" si="0"/>
        <v>146.84375899999998</v>
      </c>
    </row>
    <row r="9" spans="2:17" s="6" customFormat="1" ht="15">
      <c r="B9" s="24" t="s">
        <v>86</v>
      </c>
      <c r="C9" s="117">
        <v>0.046</v>
      </c>
      <c r="D9" s="14">
        <v>3.8</v>
      </c>
      <c r="E9" s="117">
        <f t="shared" si="0"/>
        <v>1.8109418</v>
      </c>
      <c r="F9" s="13">
        <f>D9*39.3683</f>
        <v>149.59954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18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4" t="s">
        <v>7</v>
      </c>
      <c r="D11" s="155"/>
      <c r="E11" s="154" t="s">
        <v>6</v>
      </c>
      <c r="F11" s="15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77</v>
      </c>
      <c r="C12" s="135">
        <v>1</v>
      </c>
      <c r="D12" s="13">
        <v>173.25</v>
      </c>
      <c r="E12" s="135">
        <f>C12/$D$86</f>
        <v>1.1388224575788635</v>
      </c>
      <c r="F12" s="71">
        <f aca="true" t="shared" si="1" ref="E12:F14">D12/$D$86</f>
        <v>197.30099077553808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84</v>
      </c>
      <c r="C13" s="135">
        <v>0.75</v>
      </c>
      <c r="D13" s="13">
        <v>175.75</v>
      </c>
      <c r="E13" s="135">
        <f t="shared" si="1"/>
        <v>0.8541168431841476</v>
      </c>
      <c r="F13" s="71">
        <f t="shared" si="1"/>
        <v>200.14804691948527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81</v>
      </c>
      <c r="C14" s="135">
        <v>0.75</v>
      </c>
      <c r="D14" s="13">
        <v>179.25</v>
      </c>
      <c r="E14" s="135">
        <f t="shared" si="1"/>
        <v>0.8541168431841476</v>
      </c>
      <c r="F14" s="71">
        <f t="shared" si="1"/>
        <v>204.13392552101126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7" t="s">
        <v>74</v>
      </c>
      <c r="D16" s="157"/>
      <c r="E16" s="154" t="s">
        <v>6</v>
      </c>
      <c r="F16" s="15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41">
        <v>210</v>
      </c>
      <c r="D17" s="87">
        <v>24210</v>
      </c>
      <c r="E17" s="116">
        <f aca="true" t="shared" si="2" ref="E17:F19">C17/$D$87</f>
        <v>1.853813559322034</v>
      </c>
      <c r="F17" s="71">
        <f t="shared" si="2"/>
        <v>213.71822033898306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90</v>
      </c>
      <c r="C18" s="141">
        <v>130</v>
      </c>
      <c r="D18" s="87">
        <v>24540</v>
      </c>
      <c r="E18" s="116">
        <f t="shared" si="2"/>
        <v>1.1475988700564972</v>
      </c>
      <c r="F18" s="71">
        <f t="shared" si="2"/>
        <v>216.63135593220338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41">
        <v>180</v>
      </c>
      <c r="D19" s="87">
        <v>24300</v>
      </c>
      <c r="E19" s="116">
        <f t="shared" si="2"/>
        <v>1.5889830508474576</v>
      </c>
      <c r="F19" s="71">
        <f t="shared" si="2"/>
        <v>214.51271186440678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4" t="s">
        <v>5</v>
      </c>
      <c r="D21" s="155"/>
      <c r="E21" s="157" t="s">
        <v>6</v>
      </c>
      <c r="F21" s="157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80</v>
      </c>
      <c r="C22" s="114">
        <v>0.004</v>
      </c>
      <c r="D22" s="14">
        <v>4.98</v>
      </c>
      <c r="E22" s="114">
        <f aca="true" t="shared" si="3" ref="E22:F24">C22*36.7437</f>
        <v>0.1469748</v>
      </c>
      <c r="F22" s="13">
        <f t="shared" si="3"/>
        <v>182.983626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88</v>
      </c>
      <c r="C23" s="117">
        <v>0.05</v>
      </c>
      <c r="D23" s="14">
        <v>5.112</v>
      </c>
      <c r="E23" s="117">
        <f t="shared" si="3"/>
        <v>1.8371849999999998</v>
      </c>
      <c r="F23" s="13">
        <f t="shared" si="3"/>
        <v>187.8337944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86</v>
      </c>
      <c r="C24" s="117">
        <v>0.064</v>
      </c>
      <c r="D24" s="89">
        <v>5.18</v>
      </c>
      <c r="E24" s="117">
        <f t="shared" si="3"/>
        <v>2.3515968</v>
      </c>
      <c r="F24" s="13">
        <f t="shared" si="3"/>
        <v>190.33236599999998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7" t="s">
        <v>9</v>
      </c>
      <c r="D26" s="157"/>
      <c r="E26" s="154" t="s">
        <v>10</v>
      </c>
      <c r="F26" s="15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16">
        <v>0.75</v>
      </c>
      <c r="D27" s="71">
        <v>199.5</v>
      </c>
      <c r="E27" s="116">
        <f aca="true" t="shared" si="4" ref="E27:F29">C27/$D$86</f>
        <v>0.8541168431841476</v>
      </c>
      <c r="F27" s="71">
        <f t="shared" si="4"/>
        <v>227.19508028698326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81</v>
      </c>
      <c r="C28" s="116">
        <v>0.5</v>
      </c>
      <c r="D28" s="13">
        <v>202</v>
      </c>
      <c r="E28" s="116">
        <f t="shared" si="4"/>
        <v>0.5694112287894317</v>
      </c>
      <c r="F28" s="71">
        <f t="shared" si="4"/>
        <v>230.0421364309304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94</v>
      </c>
      <c r="C29" s="116">
        <v>0.75</v>
      </c>
      <c r="D29" s="13">
        <v>203.5</v>
      </c>
      <c r="E29" s="116">
        <f>C29/$D$86</f>
        <v>0.8541168431841476</v>
      </c>
      <c r="F29" s="71">
        <f t="shared" si="4"/>
        <v>231.75037011729873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7" t="s">
        <v>12</v>
      </c>
      <c r="D31" s="157"/>
      <c r="E31" s="157" t="s">
        <v>10</v>
      </c>
      <c r="F31" s="15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16">
        <v>1.5</v>
      </c>
      <c r="D32" s="13">
        <v>370.25</v>
      </c>
      <c r="E32" s="116">
        <f aca="true" t="shared" si="5" ref="E32:F34">C32/$D$86</f>
        <v>1.7082336863682952</v>
      </c>
      <c r="F32" s="71">
        <f t="shared" si="5"/>
        <v>421.6490149185742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102</v>
      </c>
      <c r="C33" s="116">
        <v>1.5</v>
      </c>
      <c r="D33" s="13">
        <v>372.25</v>
      </c>
      <c r="E33" s="116">
        <f t="shared" si="5"/>
        <v>1.7082336863682952</v>
      </c>
      <c r="F33" s="71">
        <f t="shared" si="5"/>
        <v>423.92665983373195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103</v>
      </c>
      <c r="C34" s="116">
        <v>0.75</v>
      </c>
      <c r="D34" s="66">
        <v>369.25</v>
      </c>
      <c r="E34" s="116">
        <f t="shared" si="5"/>
        <v>0.8541168431841476</v>
      </c>
      <c r="F34" s="71">
        <f t="shared" si="5"/>
        <v>420.5101924609953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2" t="s">
        <v>5</v>
      </c>
      <c r="D36" s="153"/>
      <c r="E36" s="152" t="s">
        <v>6</v>
      </c>
      <c r="F36" s="15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80</v>
      </c>
      <c r="C37" s="117">
        <v>0.2</v>
      </c>
      <c r="D37" s="75">
        <v>2.894</v>
      </c>
      <c r="E37" s="117">
        <f aca="true" t="shared" si="6" ref="E37:F39">C37*58.0164</f>
        <v>11.60328</v>
      </c>
      <c r="F37" s="71">
        <f t="shared" si="6"/>
        <v>167.8994616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88</v>
      </c>
      <c r="C38" s="117">
        <v>0.156</v>
      </c>
      <c r="D38" s="75">
        <v>2.95</v>
      </c>
      <c r="E38" s="117">
        <f t="shared" si="6"/>
        <v>9.0505584</v>
      </c>
      <c r="F38" s="71">
        <f t="shared" si="6"/>
        <v>171.14838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86</v>
      </c>
      <c r="C39" s="117">
        <v>0.156</v>
      </c>
      <c r="D39" s="75">
        <v>2.97</v>
      </c>
      <c r="E39" s="117">
        <f t="shared" si="6"/>
        <v>9.0505584</v>
      </c>
      <c r="F39" s="71">
        <f t="shared" si="6"/>
        <v>172.308708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2" t="s">
        <v>5</v>
      </c>
      <c r="D41" s="153"/>
      <c r="E41" s="152" t="s">
        <v>6</v>
      </c>
      <c r="F41" s="15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91</v>
      </c>
      <c r="C42" s="117">
        <v>0.15</v>
      </c>
      <c r="D42" s="75">
        <v>8.894</v>
      </c>
      <c r="E42" s="117">
        <f aca="true" t="shared" si="7" ref="E42:F44">C42*36.7437</f>
        <v>5.5115549999999995</v>
      </c>
      <c r="F42" s="71">
        <f t="shared" si="7"/>
        <v>326.79846779999997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92</v>
      </c>
      <c r="C43" s="117">
        <v>0.15</v>
      </c>
      <c r="D43" s="75">
        <v>9.016</v>
      </c>
      <c r="E43" s="117">
        <f t="shared" si="7"/>
        <v>5.5115549999999995</v>
      </c>
      <c r="F43" s="71">
        <f t="shared" si="7"/>
        <v>331.28119919999995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83</v>
      </c>
      <c r="C44" s="117">
        <v>0.146</v>
      </c>
      <c r="D44" s="75">
        <v>9.174</v>
      </c>
      <c r="E44" s="117">
        <f t="shared" si="7"/>
        <v>5.364580199999999</v>
      </c>
      <c r="F44" s="71">
        <f t="shared" si="7"/>
        <v>337.08670379999995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2.75">
      <c r="B46" s="136"/>
      <c r="C46" s="157" t="s">
        <v>73</v>
      </c>
      <c r="D46" s="157"/>
      <c r="E46" s="154" t="s">
        <v>6</v>
      </c>
      <c r="F46" s="155"/>
      <c r="G46" s="23"/>
      <c r="H46" s="23"/>
      <c r="I46" s="23"/>
      <c r="K46" s="23"/>
      <c r="L46" s="23"/>
      <c r="M46" s="23"/>
    </row>
    <row r="47" spans="2:13" s="6" customFormat="1" ht="15">
      <c r="B47" s="24" t="s">
        <v>89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93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2" customFormat="1" ht="15">
      <c r="B52" s="24" t="s">
        <v>80</v>
      </c>
      <c r="C52" s="117">
        <v>3</v>
      </c>
      <c r="D52" s="76">
        <v>307.9</v>
      </c>
      <c r="E52" s="117">
        <f aca="true" t="shared" si="8" ref="E52:F54">C52*1.1023</f>
        <v>3.3069</v>
      </c>
      <c r="F52" s="76">
        <f t="shared" si="8"/>
        <v>339.39817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92</v>
      </c>
      <c r="C53" s="117">
        <v>3.2</v>
      </c>
      <c r="D53" s="76">
        <v>309.2</v>
      </c>
      <c r="E53" s="117">
        <f t="shared" si="8"/>
        <v>3.5273600000000003</v>
      </c>
      <c r="F53" s="76">
        <f t="shared" si="8"/>
        <v>340.83116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83</v>
      </c>
      <c r="C54" s="117">
        <v>3.3</v>
      </c>
      <c r="D54" s="76">
        <v>310</v>
      </c>
      <c r="E54" s="117">
        <f>C54*1.1023</f>
        <v>3.63759</v>
      </c>
      <c r="F54" s="76">
        <f t="shared" si="8"/>
        <v>341.713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2" t="s">
        <v>18</v>
      </c>
      <c r="D56" s="153"/>
      <c r="E56" s="152" t="s">
        <v>19</v>
      </c>
      <c r="F56" s="15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80</v>
      </c>
      <c r="C57" s="116">
        <v>0.57</v>
      </c>
      <c r="D57" s="71">
        <v>27.85</v>
      </c>
      <c r="E57" s="116">
        <f aca="true" t="shared" si="9" ref="E57:F59">C57/454*1000</f>
        <v>1.2555066079295154</v>
      </c>
      <c r="F57" s="71">
        <f t="shared" si="9"/>
        <v>61.34361233480177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96</v>
      </c>
      <c r="C58" s="116">
        <v>0.59</v>
      </c>
      <c r="D58" s="71">
        <v>28</v>
      </c>
      <c r="E58" s="116">
        <f t="shared" si="9"/>
        <v>1.2995594713656387</v>
      </c>
      <c r="F58" s="71">
        <f t="shared" si="9"/>
        <v>61.67400881057269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83</v>
      </c>
      <c r="C59" s="116">
        <v>0.59</v>
      </c>
      <c r="D59" s="71">
        <v>28.46</v>
      </c>
      <c r="E59" s="116">
        <f t="shared" si="9"/>
        <v>1.2995594713656387</v>
      </c>
      <c r="F59" s="71">
        <f t="shared" si="9"/>
        <v>62.68722466960352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2" t="s">
        <v>21</v>
      </c>
      <c r="D61" s="153"/>
      <c r="E61" s="152" t="s">
        <v>6</v>
      </c>
      <c r="F61" s="15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87</v>
      </c>
      <c r="C62" s="114">
        <v>0.025</v>
      </c>
      <c r="D62" s="75">
        <v>10.825</v>
      </c>
      <c r="E62" s="114">
        <f aca="true" t="shared" si="10" ref="E62:F64">C62*22.026</f>
        <v>0.55065</v>
      </c>
      <c r="F62" s="71">
        <f t="shared" si="10"/>
        <v>238.43144999999998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83</v>
      </c>
      <c r="C63" s="114">
        <v>0.005</v>
      </c>
      <c r="D63" s="75">
        <v>11</v>
      </c>
      <c r="E63" s="114">
        <f t="shared" si="10"/>
        <v>0.11013</v>
      </c>
      <c r="F63" s="71">
        <f t="shared" si="10"/>
        <v>242.286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86</v>
      </c>
      <c r="C64" s="114">
        <v>0.005</v>
      </c>
      <c r="D64" s="75" t="s">
        <v>72</v>
      </c>
      <c r="E64" s="114">
        <f t="shared" si="10"/>
        <v>0.11013</v>
      </c>
      <c r="F64" s="71" t="s">
        <v>72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2" t="s">
        <v>97</v>
      </c>
      <c r="D66" s="153"/>
      <c r="E66" s="152" t="s">
        <v>23</v>
      </c>
      <c r="F66" s="153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95</v>
      </c>
      <c r="C67" s="114">
        <v>0.008</v>
      </c>
      <c r="D67" s="75">
        <v>1.215</v>
      </c>
      <c r="E67" s="114">
        <f>C67/3.785</f>
        <v>0.0021136063408190224</v>
      </c>
      <c r="F67" s="71">
        <f aca="true" t="shared" si="11" ref="E67:F69">D67/3.785</f>
        <v>0.32100396301188905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87</v>
      </c>
      <c r="C68" s="114">
        <v>0.005</v>
      </c>
      <c r="D68" s="75">
        <v>1.234</v>
      </c>
      <c r="E68" s="114">
        <f t="shared" si="11"/>
        <v>0.001321003963011889</v>
      </c>
      <c r="F68" s="71">
        <f t="shared" si="11"/>
        <v>0.3260237780713342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101</v>
      </c>
      <c r="C69" s="114">
        <v>0.002</v>
      </c>
      <c r="D69" s="75">
        <v>1.265</v>
      </c>
      <c r="E69" s="114">
        <f t="shared" si="11"/>
        <v>0.0005284015852047556</v>
      </c>
      <c r="F69" s="71">
        <f t="shared" si="11"/>
        <v>0.3342140026420079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2" t="s">
        <v>25</v>
      </c>
      <c r="D71" s="153"/>
      <c r="E71" s="152" t="s">
        <v>26</v>
      </c>
      <c r="F71" s="153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82</v>
      </c>
      <c r="C72" s="164">
        <v>0</v>
      </c>
      <c r="D72" s="126" t="s">
        <v>72</v>
      </c>
      <c r="E72" s="164">
        <f>C72/454*100</f>
        <v>0</v>
      </c>
      <c r="F72" s="77" t="s">
        <v>72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95</v>
      </c>
      <c r="C73" s="163">
        <v>0.0105</v>
      </c>
      <c r="D73" s="126">
        <v>0.9</v>
      </c>
      <c r="E73" s="163">
        <f>C73/454*100</f>
        <v>0.002312775330396476</v>
      </c>
      <c r="F73" s="77">
        <f>D73/454*1000</f>
        <v>1.9823788546255507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87</v>
      </c>
      <c r="C74" s="163">
        <v>0.00825</v>
      </c>
      <c r="D74" s="126">
        <v>0.9125</v>
      </c>
      <c r="E74" s="163">
        <f>C74/454*100</f>
        <v>0.001817180616740088</v>
      </c>
      <c r="F74" s="77">
        <f>D74/454*1000</f>
        <v>2.0099118942731278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9" t="s">
        <v>25</v>
      </c>
      <c r="D76" s="159"/>
      <c r="E76" s="152" t="s">
        <v>28</v>
      </c>
      <c r="F76" s="15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83</v>
      </c>
      <c r="C77" s="118">
        <v>0.005</v>
      </c>
      <c r="D77" s="127">
        <v>0.1282</v>
      </c>
      <c r="E77" s="118">
        <f aca="true" t="shared" si="12" ref="E77:F79">C77/454*1000000</f>
        <v>11.013215859030838</v>
      </c>
      <c r="F77" s="71">
        <f t="shared" si="12"/>
        <v>282.3788546255507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86</v>
      </c>
      <c r="C78" s="118">
        <v>0.0047</v>
      </c>
      <c r="D78" s="127">
        <v>0.128</v>
      </c>
      <c r="E78" s="118">
        <f t="shared" si="12"/>
        <v>10.352422907488986</v>
      </c>
      <c r="F78" s="71">
        <f t="shared" si="12"/>
        <v>281.9383259911894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99</v>
      </c>
      <c r="C79" s="118">
        <v>0.0044</v>
      </c>
      <c r="D79" s="127" t="s">
        <v>72</v>
      </c>
      <c r="E79" s="118">
        <f t="shared" si="12"/>
        <v>9.691629955947137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1.1388</v>
      </c>
      <c r="F85" s="128">
        <v>0.0088</v>
      </c>
      <c r="G85" s="128">
        <v>1.2845</v>
      </c>
      <c r="H85" s="128">
        <v>1.0081</v>
      </c>
      <c r="I85" s="128">
        <v>0.7537</v>
      </c>
      <c r="J85" s="128">
        <v>0.7313</v>
      </c>
      <c r="K85" s="128">
        <v>0.1278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0.8781</v>
      </c>
      <c r="E86" s="129" t="s">
        <v>72</v>
      </c>
      <c r="F86" s="129">
        <v>0.0078</v>
      </c>
      <c r="G86" s="129">
        <v>1.1279</v>
      </c>
      <c r="H86" s="129">
        <v>0.8852</v>
      </c>
      <c r="I86" s="129">
        <v>0.6618</v>
      </c>
      <c r="J86" s="129">
        <v>0.6422</v>
      </c>
      <c r="K86" s="129">
        <v>0.1123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113.28</v>
      </c>
      <c r="E87" s="128">
        <v>129.0033</v>
      </c>
      <c r="F87" s="128" t="s">
        <v>72</v>
      </c>
      <c r="G87" s="128">
        <v>145.5082</v>
      </c>
      <c r="H87" s="128">
        <v>114.1935</v>
      </c>
      <c r="I87" s="128">
        <v>85.3784</v>
      </c>
      <c r="J87" s="128">
        <v>82.8417</v>
      </c>
      <c r="K87" s="128">
        <v>14.4809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0.7785</v>
      </c>
      <c r="E88" s="129">
        <v>0.8866</v>
      </c>
      <c r="F88" s="129">
        <v>0.0069</v>
      </c>
      <c r="G88" s="129" t="s">
        <v>72</v>
      </c>
      <c r="H88" s="129">
        <v>0.7848</v>
      </c>
      <c r="I88" s="129">
        <v>0.5868</v>
      </c>
      <c r="J88" s="129">
        <v>0.5693</v>
      </c>
      <c r="K88" s="129">
        <v>0.0995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0.992</v>
      </c>
      <c r="E89" s="128">
        <v>1.1297</v>
      </c>
      <c r="F89" s="128">
        <v>0.0088</v>
      </c>
      <c r="G89" s="128">
        <v>1.2742</v>
      </c>
      <c r="H89" s="128" t="s">
        <v>72</v>
      </c>
      <c r="I89" s="128">
        <v>0.7477</v>
      </c>
      <c r="J89" s="128">
        <v>0.7254</v>
      </c>
      <c r="K89" s="128">
        <v>0.1268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1.3268</v>
      </c>
      <c r="E90" s="129">
        <v>1.511</v>
      </c>
      <c r="F90" s="129">
        <v>0.0117</v>
      </c>
      <c r="G90" s="129">
        <v>1.7043</v>
      </c>
      <c r="H90" s="129">
        <v>1.3375</v>
      </c>
      <c r="I90" s="129" t="s">
        <v>72</v>
      </c>
      <c r="J90" s="129">
        <v>0.9703</v>
      </c>
      <c r="K90" s="129">
        <v>0.1696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1.3674</v>
      </c>
      <c r="E91" s="128">
        <v>1.5572</v>
      </c>
      <c r="F91" s="128">
        <v>0.0121</v>
      </c>
      <c r="G91" s="128">
        <v>1.7565</v>
      </c>
      <c r="H91" s="128">
        <v>1.3785</v>
      </c>
      <c r="I91" s="128">
        <v>1.0306</v>
      </c>
      <c r="J91" s="128" t="s">
        <v>72</v>
      </c>
      <c r="K91" s="128">
        <v>0.1748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7.8227</v>
      </c>
      <c r="E92" s="129">
        <v>8.9085</v>
      </c>
      <c r="F92" s="129">
        <v>0.0691</v>
      </c>
      <c r="G92" s="129">
        <v>10.0483</v>
      </c>
      <c r="H92" s="129">
        <v>7.8858</v>
      </c>
      <c r="I92" s="129">
        <v>5.8959</v>
      </c>
      <c r="J92" s="129">
        <v>5.7207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2" t="s">
        <v>55</v>
      </c>
      <c r="C115" s="142"/>
      <c r="D115" s="142"/>
      <c r="E115" s="142"/>
      <c r="F115" s="142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2" t="s">
        <v>56</v>
      </c>
      <c r="C116" s="142"/>
      <c r="D116" s="142"/>
      <c r="E116" s="142"/>
      <c r="F116" s="142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2" t="s">
        <v>57</v>
      </c>
      <c r="C117" s="142"/>
      <c r="D117" s="142"/>
      <c r="E117" s="142"/>
      <c r="F117" s="142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2" t="s">
        <v>58</v>
      </c>
      <c r="C118" s="142"/>
      <c r="D118" s="142"/>
      <c r="E118" s="142"/>
      <c r="F118" s="142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2" t="s">
        <v>59</v>
      </c>
      <c r="C119" s="142"/>
      <c r="D119" s="142"/>
      <c r="E119" s="142"/>
      <c r="F119" s="142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2" t="s">
        <v>60</v>
      </c>
      <c r="C120" s="142"/>
      <c r="D120" s="142"/>
      <c r="E120" s="142"/>
      <c r="F120" s="142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8" t="s">
        <v>61</v>
      </c>
      <c r="C121" s="158"/>
      <c r="D121" s="158"/>
      <c r="E121" s="158"/>
      <c r="F121" s="158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49"/>
      <c r="D123" s="151"/>
      <c r="E123" s="151"/>
      <c r="F123" s="150"/>
      <c r="G123" s="120"/>
      <c r="H123" s="120"/>
    </row>
    <row r="124" spans="2:8" ht="30.75" customHeight="1">
      <c r="B124" s="32" t="s">
        <v>63</v>
      </c>
      <c r="C124" s="149" t="s">
        <v>64</v>
      </c>
      <c r="D124" s="150"/>
      <c r="E124" s="149" t="s">
        <v>65</v>
      </c>
      <c r="F124" s="150"/>
      <c r="G124" s="120"/>
      <c r="H124" s="120"/>
    </row>
    <row r="125" spans="2:8" ht="30.75" customHeight="1">
      <c r="B125" s="32" t="s">
        <v>66</v>
      </c>
      <c r="C125" s="149" t="s">
        <v>67</v>
      </c>
      <c r="D125" s="150"/>
      <c r="E125" s="149" t="s">
        <v>68</v>
      </c>
      <c r="F125" s="150"/>
      <c r="G125" s="120"/>
      <c r="H125" s="120"/>
    </row>
    <row r="126" spans="2:8" ht="15" customHeight="1">
      <c r="B126" s="143" t="s">
        <v>69</v>
      </c>
      <c r="C126" s="145" t="s">
        <v>70</v>
      </c>
      <c r="D126" s="146"/>
      <c r="E126" s="145" t="s">
        <v>71</v>
      </c>
      <c r="F126" s="146"/>
      <c r="G126" s="120"/>
      <c r="H126" s="120"/>
    </row>
    <row r="127" spans="2:8" ht="15" customHeight="1">
      <c r="B127" s="144"/>
      <c r="C127" s="147"/>
      <c r="D127" s="148"/>
      <c r="E127" s="147"/>
      <c r="F127" s="148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2018-11-29T05:06:14Z</dcterms:modified>
  <cp:category/>
  <cp:version/>
  <cp:contentType/>
  <cp:contentStatus/>
</cp:coreProperties>
</file>