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<sst xmlns="http://schemas.openxmlformats.org/spreadsheetml/2006/main" count="145" uniqueCount="106">
  <si>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</si>
  <si>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</si>
  <si>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</si>
  <si>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</si>
  <si>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</si>
  <si>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</si>
  <si>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</si>
  <si>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</si>
  <si>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</si>
  <si>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</si>
  <si>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</si>
  <si>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</si>
  <si>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</si>
  <si>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</si>
  <si>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</si>
  <si>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</si>
  <si>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</si>
  <si>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</si>
  <si>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</si>
  <si>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</si>
  <si>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</si>
  <si>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</si>
  <si>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</si>
  <si>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</si>
  <si>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</si>
  <si>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</si>
  <si>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</si>
  <si>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</si>
  <si>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</si>
  <si>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</si>
  <si>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</si>
  <si>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</si>
  <si>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</si>
  <si>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</si>
  <si>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</si>
  <si>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</si>
  <si>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</si>
  <si>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</si>
  <si>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</si>
  <si>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</si>
  <si>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</si>
  <si>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</si>
  <si>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</si>
  <si>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</si>
  <si>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</si>
  <si>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</si>
  <si>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</si>
  <si>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</si>
  <si>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</si>
  <si>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</si>
  <si>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</si>
  <si>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</si>
  <si>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</si>
  <si>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</si>
  <si>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</si>
  <si>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</si>
  <si>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</si>
  <si>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</si>
  <si>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</si>
  <si>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</si>
  <si>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</si>
  <si>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</si>
  <si>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</si>
  <si>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</si>
  <si>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</si>
  <si>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</si>
  <si>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</si>
  <si>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</si>
  <si>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</si>
  <si>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</si>
  <si>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</si>
  <si>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</si>
  <si>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</si>
  <si>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</si>
  <si>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</si>
  <si>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</si>
  <si>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</si>
  <si>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</si>
  <si>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</si>
  <si>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</si>
  <si>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</si>
  <si>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</si>
  <si>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</si>
  <si>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</si>
  <si>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</si>
  <si>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</si>
  <si>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</si>
  <si>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</si>
  <si>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</si>
  <si>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</si>
  <si>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</si>
  <si>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</si>
  <si>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</si>
  <si>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</si>
  <si>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</si>
  <si>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</si>
  <si>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</si>
  <si>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</si>
  <si>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</si>
  <si>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</si>
  <si>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</si>
  <si>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</si>
  <si>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</si>
  <si>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</si>
  <si>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</si>
  <si>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28 Жовтня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</si>
</sst>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I58" sqref="I58:S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6" t="s">
        <v>105</v>
      </c>
      <c r="D4" s="147"/>
      <c r="E4" s="147"/>
      <c r="F4" s="148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9"/>
      <c r="I6"/>
    </row>
    <row r="7" spans="2:8" s="6" customFormat="1" ht="15">
      <c r="B7" s="89" t="s">
        <v>93</v>
      </c>
      <c r="C7" s="124">
        <v>0.014</v>
      </c>
      <c r="D7" s="7">
        <v>3.644</v>
      </c>
      <c r="E7" s="124">
        <f aca="true" t="shared" si="0" ref="E7:F9">C7*39.3683</f>
        <v>0.5511562</v>
      </c>
      <c r="F7" s="13">
        <f t="shared" si="0"/>
        <v>143.4580852</v>
      </c>
      <c r="G7" s="31"/>
      <c r="H7" s="31"/>
    </row>
    <row r="8" spans="2:8" s="6" customFormat="1" ht="15">
      <c r="B8" s="89" t="s">
        <v>88</v>
      </c>
      <c r="C8" s="124">
        <v>0.012</v>
      </c>
      <c r="D8" s="122">
        <v>3.78</v>
      </c>
      <c r="E8" s="124">
        <f t="shared" si="0"/>
        <v>0.4724196</v>
      </c>
      <c r="F8" s="13">
        <f t="shared" si="0"/>
        <v>148.81217399999997</v>
      </c>
      <c r="G8" s="29"/>
      <c r="H8" s="29"/>
    </row>
    <row r="9" spans="2:17" s="6" customFormat="1" ht="15">
      <c r="B9" s="89" t="s">
        <v>98</v>
      </c>
      <c r="C9" s="124">
        <v>0.012</v>
      </c>
      <c r="D9" s="7">
        <v>3.866</v>
      </c>
      <c r="E9" s="124">
        <f t="shared" si="0"/>
        <v>0.4724196</v>
      </c>
      <c r="F9" s="13">
        <f t="shared" si="0"/>
        <v>152.1978478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3" t="s">
        <v>7</v>
      </c>
      <c r="D11" s="143"/>
      <c r="E11" s="144" t="s">
        <v>6</v>
      </c>
      <c r="F11" s="145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149">
        <v>0</v>
      </c>
      <c r="D12" s="88">
        <v>143.75</v>
      </c>
      <c r="E12" s="149">
        <f>C12/D77</f>
        <v>0</v>
      </c>
      <c r="F12" s="121">
        <f>D12/D77</f>
        <v>183.1910284185039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30">
        <v>0.51</v>
      </c>
      <c r="D13" s="88">
        <v>149</v>
      </c>
      <c r="E13" s="130">
        <f>C13/D77</f>
        <v>0.6499299095195616</v>
      </c>
      <c r="F13" s="121">
        <f>D13/D77</f>
        <v>189.88148336944056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30">
        <v>0.5</v>
      </c>
      <c r="D14" s="88">
        <v>151.5</v>
      </c>
      <c r="E14" s="130">
        <f>C14/D77</f>
        <v>0.6371861858034918</v>
      </c>
      <c r="F14" s="121">
        <f>D14/D77</f>
        <v>193.06741429845803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7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4" t="s">
        <v>5</v>
      </c>
      <c r="D16" s="145"/>
      <c r="E16" s="143" t="s">
        <v>6</v>
      </c>
      <c r="F16" s="143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124">
        <v>0.08</v>
      </c>
      <c r="D17" s="7">
        <v>5.306</v>
      </c>
      <c r="E17" s="124">
        <f aca="true" t="shared" si="1" ref="E17:F19">C17*36.7437</f>
        <v>2.9394959999999997</v>
      </c>
      <c r="F17" s="13">
        <f t="shared" si="1"/>
        <v>194.9620722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124">
        <v>0.08</v>
      </c>
      <c r="D18" s="7">
        <v>5.444</v>
      </c>
      <c r="E18" s="124">
        <f t="shared" si="1"/>
        <v>2.9394959999999997</v>
      </c>
      <c r="F18" s="13">
        <f t="shared" si="1"/>
        <v>200.03270279999998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98</v>
      </c>
      <c r="C19" s="124">
        <v>0.084</v>
      </c>
      <c r="D19" s="7">
        <v>5.524</v>
      </c>
      <c r="E19" s="124">
        <f t="shared" si="1"/>
        <v>3.0864708</v>
      </c>
      <c r="F19" s="13">
        <f t="shared" si="1"/>
        <v>202.97219879999997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3" t="s">
        <v>9</v>
      </c>
      <c r="D21" s="143"/>
      <c r="E21" s="144" t="s">
        <v>10</v>
      </c>
      <c r="F21" s="145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130">
        <v>2.73</v>
      </c>
      <c r="D22" s="121">
        <v>169.5</v>
      </c>
      <c r="E22" s="130">
        <f>C22/D77</f>
        <v>3.4790365744870653</v>
      </c>
      <c r="F22" s="121">
        <f>D22/D77</f>
        <v>216.00611698738373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30">
        <v>2.69</v>
      </c>
      <c r="D23" s="88">
        <v>171.75</v>
      </c>
      <c r="E23" s="130">
        <f>C23/D77</f>
        <v>3.428061679622786</v>
      </c>
      <c r="F23" s="121">
        <f>D23/D77</f>
        <v>218.87345482349943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130">
        <v>2.35</v>
      </c>
      <c r="D24" s="88">
        <v>174.25</v>
      </c>
      <c r="E24" s="130">
        <f>C24/D77</f>
        <v>2.994775073276412</v>
      </c>
      <c r="F24" s="121">
        <f>D24/D77</f>
        <v>222.0593857525169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3" t="s">
        <v>12</v>
      </c>
      <c r="D26" s="143"/>
      <c r="E26" s="143" t="s">
        <v>10</v>
      </c>
      <c r="F26" s="143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21" s="6" customFormat="1" ht="18" customHeight="1">
      <c r="B27" s="83" t="s">
        <v>81</v>
      </c>
      <c r="C27" s="130">
        <v>1.71</v>
      </c>
      <c r="D27" s="88">
        <v>328</v>
      </c>
      <c r="E27" s="130">
        <f>C27/D77</f>
        <v>2.179176755447942</v>
      </c>
      <c r="F27" s="121">
        <f>D27/D77</f>
        <v>417.99413788709063</v>
      </c>
      <c r="G27" s="35"/>
      <c r="H27" s="29"/>
      <c r="I27" s="82"/>
      <c r="J27" s="82"/>
      <c r="K27" s="82"/>
      <c r="L27" s="82"/>
      <c r="M27" s="82"/>
      <c r="N27" s="82"/>
      <c r="O27" s="101"/>
      <c r="P27" s="82"/>
      <c r="Q27" s="82"/>
      <c r="R27" s="82"/>
      <c r="S27" s="58"/>
      <c r="T27" s="58"/>
      <c r="U27" s="58"/>
    </row>
    <row r="28" spans="2:18" s="6" customFormat="1" ht="18" customHeight="1">
      <c r="B28" s="83" t="s">
        <v>95</v>
      </c>
      <c r="C28" s="130">
        <v>1.96</v>
      </c>
      <c r="D28" s="88">
        <v>337.5</v>
      </c>
      <c r="E28" s="130">
        <f>C28/D77</f>
        <v>2.4977698483496877</v>
      </c>
      <c r="F28" s="121">
        <f>D28/D77</f>
        <v>430.10067541735697</v>
      </c>
      <c r="G28" s="29"/>
      <c r="H28" s="29"/>
      <c r="I28" s="82"/>
      <c r="J28" s="82"/>
      <c r="K28" s="82"/>
      <c r="L28" s="82"/>
      <c r="M28" s="82"/>
      <c r="N28" s="82"/>
      <c r="O28" s="82"/>
      <c r="P28" s="101"/>
      <c r="Q28" s="82"/>
      <c r="R28" s="82"/>
    </row>
    <row r="29" spans="2:18" s="6" customFormat="1" ht="18" customHeight="1">
      <c r="B29" s="83" t="s">
        <v>94</v>
      </c>
      <c r="C29" s="130">
        <v>1.79</v>
      </c>
      <c r="D29" s="88">
        <v>341.75</v>
      </c>
      <c r="E29" s="130">
        <f>C29/D77</f>
        <v>2.281126545176501</v>
      </c>
      <c r="F29" s="121">
        <f>D29/D77</f>
        <v>435.51675799668664</v>
      </c>
      <c r="G29" s="29"/>
      <c r="H29" s="29"/>
      <c r="J29" s="82"/>
      <c r="K29" s="82"/>
      <c r="L29" s="82"/>
      <c r="M29" s="82"/>
      <c r="N29" s="82"/>
      <c r="O29" s="82"/>
      <c r="P29" s="82"/>
      <c r="Q29" s="101"/>
      <c r="R29" s="82"/>
    </row>
    <row r="30" spans="2:18" ht="16.5">
      <c r="B30" s="83"/>
      <c r="C30" s="111"/>
      <c r="D30" s="112"/>
      <c r="E30" s="111"/>
      <c r="F30" s="113"/>
      <c r="G30" s="29"/>
      <c r="H30" s="29"/>
      <c r="I30" s="6"/>
      <c r="J30" s="126"/>
      <c r="K30" s="82"/>
      <c r="L30" s="82"/>
      <c r="M30" s="82"/>
      <c r="N30" s="82"/>
      <c r="O30" s="82"/>
      <c r="P30" s="82"/>
      <c r="Q30" s="82"/>
      <c r="R30" s="101"/>
    </row>
    <row r="31" spans="2:18" ht="16.5">
      <c r="B31" s="32" t="s">
        <v>13</v>
      </c>
      <c r="C31" s="133" t="s">
        <v>5</v>
      </c>
      <c r="D31" s="134"/>
      <c r="E31" s="133" t="s">
        <v>6</v>
      </c>
      <c r="F31" s="134"/>
      <c r="G31" s="29"/>
      <c r="H31" s="29"/>
      <c r="I31" s="6"/>
      <c r="J31" s="82"/>
      <c r="K31" s="126"/>
      <c r="L31" s="82"/>
      <c r="M31" s="82"/>
      <c r="N31" s="82"/>
      <c r="O31" s="82"/>
      <c r="P31" s="82"/>
      <c r="Q31" s="82"/>
      <c r="R31" s="82"/>
    </row>
    <row r="32" spans="2:18" s="6" customFormat="1" ht="16.5">
      <c r="B32" s="89" t="s">
        <v>93</v>
      </c>
      <c r="C32" s="92">
        <v>0.044</v>
      </c>
      <c r="D32" s="7">
        <v>3.56</v>
      </c>
      <c r="E32" s="92">
        <f aca="true" t="shared" si="2" ref="E32:F34">C32*58.0164</f>
        <v>2.5527216</v>
      </c>
      <c r="F32" s="13">
        <f t="shared" si="2"/>
        <v>206.53838399999998</v>
      </c>
      <c r="G32" s="106"/>
      <c r="H32" s="29"/>
      <c r="J32" s="82"/>
      <c r="K32" s="82"/>
      <c r="L32" s="126"/>
      <c r="M32" s="82"/>
      <c r="N32" s="82"/>
      <c r="O32" s="82"/>
      <c r="P32" s="82"/>
      <c r="Q32" s="82"/>
      <c r="R32" s="82"/>
    </row>
    <row r="33" spans="2:18" s="6" customFormat="1" ht="16.5">
      <c r="B33" s="89" t="s">
        <v>88</v>
      </c>
      <c r="C33" s="92">
        <v>0.026</v>
      </c>
      <c r="D33" s="7">
        <v>3.43</v>
      </c>
      <c r="E33" s="92">
        <f t="shared" si="2"/>
        <v>1.5084263999999998</v>
      </c>
      <c r="F33" s="13">
        <f t="shared" si="2"/>
        <v>198.996252</v>
      </c>
      <c r="G33" s="29"/>
      <c r="H33" s="29"/>
      <c r="J33" s="82"/>
      <c r="K33" s="82"/>
      <c r="L33" s="82"/>
      <c r="M33" s="126"/>
      <c r="N33" s="82"/>
      <c r="O33" s="82"/>
      <c r="P33" s="82"/>
      <c r="Q33" s="82"/>
      <c r="R33" s="82"/>
    </row>
    <row r="34" spans="2:18" s="6" customFormat="1" ht="16.5">
      <c r="B34" s="89" t="s">
        <v>98</v>
      </c>
      <c r="C34" s="92">
        <v>0.014</v>
      </c>
      <c r="D34" s="7">
        <v>3.364</v>
      </c>
      <c r="E34" s="92">
        <f t="shared" si="2"/>
        <v>0.8122296</v>
      </c>
      <c r="F34" s="13">
        <f t="shared" si="2"/>
        <v>195.1671696</v>
      </c>
      <c r="G34" s="29"/>
      <c r="H34" s="29"/>
      <c r="J34" s="82"/>
      <c r="K34" s="82"/>
      <c r="L34" s="82"/>
      <c r="M34" s="82"/>
      <c r="N34" s="126"/>
      <c r="O34" s="82"/>
      <c r="P34" s="82"/>
      <c r="Q34" s="82"/>
      <c r="R34" s="101"/>
    </row>
    <row r="35" spans="2:17" s="6" customFormat="1" ht="16.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126"/>
      <c r="P35" s="82"/>
      <c r="Q35" s="82"/>
    </row>
    <row r="36" spans="2:17" ht="16.5">
      <c r="B36" s="32" t="s">
        <v>14</v>
      </c>
      <c r="C36" s="133" t="s">
        <v>5</v>
      </c>
      <c r="D36" s="134"/>
      <c r="E36" s="133" t="s">
        <v>6</v>
      </c>
      <c r="F36" s="134"/>
      <c r="G36" s="29"/>
      <c r="H36" s="29"/>
      <c r="I36" s="6"/>
      <c r="J36" s="82"/>
      <c r="K36" s="82"/>
      <c r="L36" s="82"/>
      <c r="M36" s="82"/>
      <c r="N36" s="82"/>
      <c r="O36" s="82"/>
      <c r="P36" s="126"/>
      <c r="Q36" s="82"/>
    </row>
    <row r="37" spans="2:17" s="6" customFormat="1" ht="15" customHeight="1">
      <c r="B37" s="89" t="s">
        <v>89</v>
      </c>
      <c r="C37" s="124">
        <v>0.02</v>
      </c>
      <c r="D37" s="14">
        <v>10.08</v>
      </c>
      <c r="E37" s="124">
        <f aca="true" t="shared" si="3" ref="E37:F39">C37*36.7437</f>
        <v>0.7348739999999999</v>
      </c>
      <c r="F37" s="13">
        <f t="shared" si="3"/>
        <v>370.376496</v>
      </c>
      <c r="G37" s="107"/>
      <c r="H37" s="29"/>
      <c r="J37" s="82"/>
      <c r="K37" s="82"/>
      <c r="L37" s="82"/>
      <c r="M37" s="82"/>
      <c r="N37" s="82"/>
      <c r="O37" s="82"/>
      <c r="P37" s="82"/>
      <c r="Q37" s="126"/>
    </row>
    <row r="38" spans="2:13" s="6" customFormat="1" ht="15" customHeight="1">
      <c r="B38" s="89" t="s">
        <v>99</v>
      </c>
      <c r="C38" s="124">
        <v>0.022</v>
      </c>
      <c r="D38" s="72">
        <v>10.15</v>
      </c>
      <c r="E38" s="124">
        <f t="shared" si="3"/>
        <v>0.8083613999999999</v>
      </c>
      <c r="F38" s="13">
        <f t="shared" si="3"/>
        <v>372.948555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124">
        <v>0.014</v>
      </c>
      <c r="D39" s="14">
        <v>10.21</v>
      </c>
      <c r="E39" s="124">
        <f t="shared" si="3"/>
        <v>0.5144118</v>
      </c>
      <c r="F39" s="13">
        <f t="shared" si="3"/>
        <v>375.153177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3" t="s">
        <v>16</v>
      </c>
      <c r="D41" s="134"/>
      <c r="E41" s="133" t="s">
        <v>6</v>
      </c>
      <c r="F41" s="134"/>
      <c r="G41" s="35"/>
      <c r="H41" s="35"/>
      <c r="I41" s="27"/>
      <c r="J41" s="6"/>
    </row>
    <row r="42" spans="2:13" s="27" customFormat="1" ht="15.75" thickBot="1">
      <c r="B42" s="89" t="s">
        <v>93</v>
      </c>
      <c r="C42" s="80">
        <v>1.7</v>
      </c>
      <c r="D42" s="128">
        <v>3.751</v>
      </c>
      <c r="E42" s="80">
        <f aca="true" t="shared" si="4" ref="E42:F44">C42*1.1023</f>
        <v>1.87391</v>
      </c>
      <c r="F42" s="13">
        <f t="shared" si="4"/>
        <v>4.1347273</v>
      </c>
      <c r="G42" s="31"/>
      <c r="H42" s="29"/>
      <c r="K42" s="6"/>
      <c r="L42" s="6"/>
      <c r="M42" s="6"/>
    </row>
    <row r="43" spans="2:19" s="27" customFormat="1" ht="15.75" thickBot="1">
      <c r="B43" s="89" t="s">
        <v>99</v>
      </c>
      <c r="C43" s="80">
        <v>3.2</v>
      </c>
      <c r="D43" s="14">
        <v>3.577</v>
      </c>
      <c r="E43" s="80">
        <f t="shared" si="4"/>
        <v>3.5273600000000003</v>
      </c>
      <c r="F43" s="13">
        <f t="shared" si="4"/>
        <v>3.9429271000000004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103</v>
      </c>
      <c r="C44" s="80">
        <v>3.4</v>
      </c>
      <c r="D44" s="14">
        <v>3.42</v>
      </c>
      <c r="E44" s="80">
        <f t="shared" si="4"/>
        <v>3.74782</v>
      </c>
      <c r="F44" s="13">
        <f t="shared" si="4"/>
        <v>3.769866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3" t="s">
        <v>18</v>
      </c>
      <c r="D46" s="134"/>
      <c r="E46" s="133" t="s">
        <v>19</v>
      </c>
      <c r="F46" s="134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130">
        <v>0.56</v>
      </c>
      <c r="D47" s="13">
        <v>32.79</v>
      </c>
      <c r="E47" s="130">
        <f aca="true" t="shared" si="5" ref="E47:F49">C47/454*1000</f>
        <v>1.2334801762114538</v>
      </c>
      <c r="F47" s="13">
        <f t="shared" si="5"/>
        <v>72.22466960352422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99</v>
      </c>
      <c r="C48" s="130">
        <v>0.55</v>
      </c>
      <c r="D48" s="88">
        <v>33.02</v>
      </c>
      <c r="E48" s="130">
        <f t="shared" si="5"/>
        <v>1.2114537444933922</v>
      </c>
      <c r="F48" s="13">
        <f t="shared" si="5"/>
        <v>72.73127753303964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130">
        <v>0.55</v>
      </c>
      <c r="D49" s="88">
        <v>33.29</v>
      </c>
      <c r="E49" s="130">
        <f t="shared" si="5"/>
        <v>1.2114537444933922</v>
      </c>
      <c r="F49" s="13">
        <f t="shared" si="5"/>
        <v>73.32599118942731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4"/>
      <c r="E50" s="111"/>
      <c r="F50" s="110"/>
      <c r="G50" s="29"/>
      <c r="H50" s="29"/>
      <c r="I50" s="6"/>
      <c r="J50" s="101"/>
      <c r="K50" s="102"/>
      <c r="L50" s="102"/>
      <c r="M50" s="102"/>
      <c r="N50" s="102"/>
      <c r="O50" s="102"/>
      <c r="P50" s="102"/>
      <c r="Q50" s="102"/>
      <c r="R50" s="102"/>
      <c r="S50" s="77"/>
      <c r="T50" s="77"/>
      <c r="U50" s="77"/>
    </row>
    <row r="51" spans="2:21" ht="16.5" thickBot="1">
      <c r="B51" s="32" t="s">
        <v>20</v>
      </c>
      <c r="C51" s="133" t="s">
        <v>21</v>
      </c>
      <c r="D51" s="134"/>
      <c r="E51" s="133" t="s">
        <v>6</v>
      </c>
      <c r="F51" s="134"/>
      <c r="G51" s="29"/>
      <c r="H51" s="29"/>
      <c r="I51" s="6"/>
      <c r="J51" s="10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3">
        <v>0.18</v>
      </c>
      <c r="D52" s="14">
        <v>12.055</v>
      </c>
      <c r="E52" s="123">
        <f aca="true" t="shared" si="6" ref="E52:F54">C52*22.0462</f>
        <v>3.9683159999999997</v>
      </c>
      <c r="F52" s="13">
        <f t="shared" si="6"/>
        <v>265.766941</v>
      </c>
      <c r="G52" s="31"/>
      <c r="H52" s="29"/>
      <c r="I52" s="101"/>
      <c r="J52" s="10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23">
        <v>0.17</v>
      </c>
      <c r="D53" s="14">
        <v>12.305</v>
      </c>
      <c r="E53" s="123">
        <f t="shared" si="6"/>
        <v>3.7478540000000002</v>
      </c>
      <c r="F53" s="13">
        <f t="shared" si="6"/>
        <v>271.278491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23">
        <v>0.165</v>
      </c>
      <c r="D54" s="14">
        <v>12.575</v>
      </c>
      <c r="E54" s="123">
        <f t="shared" si="6"/>
        <v>3.637623</v>
      </c>
      <c r="F54" s="13">
        <f t="shared" si="6"/>
        <v>277.23096499999997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5"/>
      <c r="D55" s="116"/>
      <c r="E55" s="115"/>
      <c r="F55" s="116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3" t="s">
        <v>23</v>
      </c>
      <c r="D56" s="134"/>
      <c r="E56" s="133" t="s">
        <v>24</v>
      </c>
      <c r="F56" s="134"/>
      <c r="H56" s="29"/>
      <c r="I56" s="101"/>
      <c r="J56" s="81"/>
      <c r="K56" s="82"/>
      <c r="L56" s="82"/>
      <c r="M56" s="82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89</v>
      </c>
      <c r="C57" s="127">
        <v>0.032</v>
      </c>
      <c r="D57" s="51">
        <v>1.792</v>
      </c>
      <c r="E57" s="127">
        <f aca="true" t="shared" si="7" ref="E57:F59">C57/3.785</f>
        <v>0.00845442536327609</v>
      </c>
      <c r="F57" s="13">
        <f t="shared" si="7"/>
        <v>0.473447820343461</v>
      </c>
      <c r="G57" s="31"/>
      <c r="H57" s="29"/>
      <c r="I57" s="101"/>
      <c r="J57" s="82"/>
      <c r="K57" s="81"/>
      <c r="L57" s="82"/>
      <c r="M57" s="82"/>
      <c r="N57" s="82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85</v>
      </c>
      <c r="C58" s="127">
        <v>0.036</v>
      </c>
      <c r="D58" s="72">
        <v>1.722</v>
      </c>
      <c r="E58" s="127">
        <f t="shared" si="7"/>
        <v>0.0095112285336856</v>
      </c>
      <c r="F58" s="13">
        <f t="shared" si="7"/>
        <v>0.4549537648612946</v>
      </c>
      <c r="G58" s="29"/>
      <c r="H58" s="29"/>
      <c r="I58" s="102"/>
      <c r="J58" s="82"/>
      <c r="K58" s="82"/>
      <c r="L58" s="81"/>
      <c r="M58" s="82"/>
      <c r="N58" s="82"/>
      <c r="O58" s="82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104</v>
      </c>
      <c r="C59" s="127">
        <v>0.032</v>
      </c>
      <c r="D59" s="72">
        <v>1.67</v>
      </c>
      <c r="E59" s="127">
        <f t="shared" si="7"/>
        <v>0.00845442536327609</v>
      </c>
      <c r="F59" s="13">
        <f t="shared" si="7"/>
        <v>0.4412153236459709</v>
      </c>
      <c r="G59" s="29"/>
      <c r="H59" s="29"/>
      <c r="I59" s="102"/>
      <c r="J59" s="82"/>
      <c r="K59" s="82"/>
      <c r="L59" s="82"/>
      <c r="M59" s="81"/>
      <c r="N59" s="82"/>
      <c r="O59" s="82"/>
      <c r="P59" s="82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5"/>
      <c r="E60" s="16"/>
      <c r="F60" s="5"/>
      <c r="G60" s="29"/>
      <c r="H60" s="29"/>
      <c r="I60" s="102"/>
      <c r="J60" s="81"/>
      <c r="K60" s="82"/>
      <c r="L60" s="82"/>
      <c r="M60" s="82"/>
      <c r="N60" s="82"/>
      <c r="O60" s="82"/>
      <c r="P60" s="82"/>
      <c r="Q60" s="82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3" t="s">
        <v>26</v>
      </c>
      <c r="D61" s="134"/>
      <c r="E61" s="133" t="s">
        <v>27</v>
      </c>
      <c r="F61" s="134"/>
      <c r="G61" s="37"/>
      <c r="H61" s="29"/>
      <c r="I61" s="102"/>
      <c r="J61" s="82"/>
      <c r="K61" s="81"/>
      <c r="L61" s="82"/>
      <c r="M61" s="82"/>
      <c r="N61" s="82"/>
      <c r="O61" s="82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3">
        <v>0.025</v>
      </c>
      <c r="D62" s="87">
        <v>1.512</v>
      </c>
      <c r="E62" s="123">
        <f>C62/454*100</f>
        <v>0.005506607929515419</v>
      </c>
      <c r="F62" s="53">
        <f>D62/454*1000</f>
        <v>3.3303964757709252</v>
      </c>
      <c r="G62" s="29"/>
      <c r="H62" s="29"/>
      <c r="I62" s="102"/>
      <c r="J62" s="82"/>
      <c r="K62" s="82"/>
      <c r="L62" s="81"/>
      <c r="M62" s="82"/>
      <c r="N62" s="82"/>
      <c r="O62" s="82"/>
      <c r="P62" s="82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3">
        <v>0.45</v>
      </c>
      <c r="D63" s="87">
        <v>1.4455</v>
      </c>
      <c r="E63" s="123">
        <f>C63/454*100</f>
        <v>0.09911894273127754</v>
      </c>
      <c r="F63" s="53">
        <f>D63/454*1000</f>
        <v>3.183920704845815</v>
      </c>
      <c r="G63" s="29"/>
      <c r="H63" s="29"/>
      <c r="I63" s="102"/>
      <c r="J63" s="82"/>
      <c r="K63" s="82"/>
      <c r="L63" s="82"/>
      <c r="M63" s="81"/>
      <c r="N63" s="82"/>
      <c r="O63" s="82"/>
      <c r="P63" s="82"/>
      <c r="Q63" s="82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101</v>
      </c>
      <c r="C64" s="129">
        <v>0</v>
      </c>
      <c r="D64" s="87">
        <v>1.37</v>
      </c>
      <c r="E64" s="129">
        <v>0</v>
      </c>
      <c r="F64" s="53">
        <f>D64/454*1000</f>
        <v>3.01762114537445</v>
      </c>
      <c r="G64" s="31"/>
      <c r="H64" s="29"/>
      <c r="I64" s="102"/>
      <c r="J64" s="82"/>
      <c r="K64" s="82"/>
      <c r="L64" s="82"/>
      <c r="M64" s="82"/>
      <c r="N64" s="8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8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5" t="s">
        <v>26</v>
      </c>
      <c r="D66" s="135"/>
      <c r="E66" s="133" t="s">
        <v>29</v>
      </c>
      <c r="F66" s="134"/>
      <c r="G66" s="29"/>
      <c r="H66" s="29"/>
      <c r="I66" s="102"/>
      <c r="J66" s="82"/>
      <c r="K66" s="82"/>
      <c r="L66" s="82"/>
      <c r="M66" s="82"/>
      <c r="N66" s="82"/>
      <c r="O66" s="82"/>
      <c r="P66" s="8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8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100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124">
        <v>0.001</v>
      </c>
      <c r="D69" s="122">
        <v>0.1613</v>
      </c>
      <c r="E69" s="127">
        <f>C69/454*1000000</f>
        <v>2.202643171806167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102</v>
      </c>
      <c r="C70" s="124">
        <v>0.0009</v>
      </c>
      <c r="D70" s="122">
        <v>0.1643</v>
      </c>
      <c r="E70" s="127">
        <f>C70/454*1000000</f>
        <v>1.9823788546255507</v>
      </c>
      <c r="F70" s="88">
        <f>D70/454*1000000</f>
        <v>361.8942731277533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1.2744</v>
      </c>
      <c r="F76" s="104">
        <v>0.0093</v>
      </c>
      <c r="G76" s="104">
        <v>1.6148</v>
      </c>
      <c r="H76" s="104">
        <v>1.0567</v>
      </c>
      <c r="I76" s="104">
        <v>0.8964</v>
      </c>
      <c r="J76" s="104">
        <v>0.8874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0.7847</v>
      </c>
      <c r="E77" s="105" t="s">
        <v>83</v>
      </c>
      <c r="F77" s="105">
        <v>0.0073</v>
      </c>
      <c r="G77" s="105">
        <v>1.2671</v>
      </c>
      <c r="H77" s="105">
        <v>0.8293</v>
      </c>
      <c r="I77" s="105">
        <v>0.7035</v>
      </c>
      <c r="J77" s="105">
        <v>0.6964</v>
      </c>
      <c r="K77" s="105">
        <v>0.1012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108.05</v>
      </c>
      <c r="E78" s="104">
        <v>137.7</v>
      </c>
      <c r="F78" s="104" t="s">
        <v>83</v>
      </c>
      <c r="G78" s="104">
        <v>174.479</v>
      </c>
      <c r="H78" s="104">
        <v>114.194</v>
      </c>
      <c r="I78" s="104">
        <v>96.86</v>
      </c>
      <c r="J78" s="104">
        <v>95.885</v>
      </c>
      <c r="K78" s="104">
        <v>13.9326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0.6193</v>
      </c>
      <c r="E79" s="105">
        <v>0.7893</v>
      </c>
      <c r="F79" s="105">
        <v>0.0057</v>
      </c>
      <c r="G79" s="105" t="s">
        <v>83</v>
      </c>
      <c r="H79" s="105">
        <v>0.6545</v>
      </c>
      <c r="I79" s="105">
        <v>0.5551</v>
      </c>
      <c r="J79" s="105">
        <v>0.5496</v>
      </c>
      <c r="K79" s="105">
        <v>0.0799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0.9462</v>
      </c>
      <c r="E80" s="104">
        <v>1.2059</v>
      </c>
      <c r="F80" s="104">
        <v>0.0088</v>
      </c>
      <c r="G80" s="104">
        <v>1.5279</v>
      </c>
      <c r="H80" s="104" t="s">
        <v>83</v>
      </c>
      <c r="I80" s="104">
        <v>0.8482</v>
      </c>
      <c r="J80" s="104">
        <v>0.8397</v>
      </c>
      <c r="K80" s="104">
        <v>0.122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1.1155</v>
      </c>
      <c r="E81" s="105">
        <v>1.4217</v>
      </c>
      <c r="F81" s="105">
        <v>0.0103</v>
      </c>
      <c r="G81" s="105">
        <v>1.8013</v>
      </c>
      <c r="H81" s="105">
        <v>1.179</v>
      </c>
      <c r="I81" s="105" t="s">
        <v>83</v>
      </c>
      <c r="J81" s="105">
        <v>0.9899</v>
      </c>
      <c r="K81" s="105">
        <v>0.1438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1.1268</v>
      </c>
      <c r="E82" s="104">
        <v>1.4361</v>
      </c>
      <c r="F82" s="104">
        <v>0.0104</v>
      </c>
      <c r="G82" s="104">
        <v>1.8196</v>
      </c>
      <c r="H82" s="104">
        <v>1.1909</v>
      </c>
      <c r="I82" s="104">
        <v>1.0101</v>
      </c>
      <c r="J82" s="104" t="s">
        <v>83</v>
      </c>
      <c r="K82" s="104">
        <v>0.1453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7.7555</v>
      </c>
      <c r="E83" s="105">
        <v>9.8836</v>
      </c>
      <c r="F83" s="105">
        <v>0.0718</v>
      </c>
      <c r="G83" s="105">
        <v>12.5229</v>
      </c>
      <c r="H83" s="105">
        <v>8.1962</v>
      </c>
      <c r="I83" s="105">
        <v>6.9522</v>
      </c>
      <c r="J83" s="105">
        <v>6.8823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1" t="s">
        <v>63</v>
      </c>
      <c r="C103" s="137"/>
      <c r="D103" s="137"/>
      <c r="E103" s="137"/>
      <c r="F103" s="137"/>
    </row>
    <row r="104" spans="2:6" ht="15">
      <c r="B104" s="142" t="s">
        <v>64</v>
      </c>
      <c r="C104" s="137"/>
      <c r="D104" s="137"/>
      <c r="E104" s="137"/>
      <c r="F104" s="137"/>
    </row>
    <row r="105" spans="2:6" ht="78" customHeight="1">
      <c r="B105" s="142" t="s">
        <v>65</v>
      </c>
      <c r="C105" s="137"/>
      <c r="D105" s="137"/>
      <c r="E105" s="137"/>
      <c r="F105" s="137"/>
    </row>
    <row r="106" spans="2:6" ht="15">
      <c r="B106" s="142" t="s">
        <v>66</v>
      </c>
      <c r="C106" s="137"/>
      <c r="D106" s="137"/>
      <c r="E106" s="137"/>
      <c r="F106" s="137"/>
    </row>
    <row r="107" spans="2:6" ht="15">
      <c r="B107" s="142" t="s">
        <v>67</v>
      </c>
      <c r="C107" s="137"/>
      <c r="D107" s="137"/>
      <c r="E107" s="137"/>
      <c r="F107" s="137"/>
    </row>
    <row r="108" spans="2:6" ht="15">
      <c r="B108" s="142" t="s">
        <v>68</v>
      </c>
      <c r="C108" s="137"/>
      <c r="D108" s="137"/>
      <c r="E108" s="137"/>
      <c r="F108" s="137"/>
    </row>
    <row r="109" spans="2:6" ht="15">
      <c r="B109" s="142" t="s">
        <v>69</v>
      </c>
      <c r="C109" s="137"/>
      <c r="D109" s="137"/>
      <c r="E109" s="137"/>
      <c r="F109" s="137"/>
    </row>
    <row r="110" spans="2:6" ht="15">
      <c r="B110" s="136" t="s">
        <v>70</v>
      </c>
      <c r="C110" s="137"/>
      <c r="D110" s="137"/>
      <c r="E110" s="137"/>
      <c r="F110" s="137"/>
    </row>
    <row r="112" spans="2:6" ht="15.75">
      <c r="B112" s="57" t="s">
        <v>71</v>
      </c>
      <c r="C112" s="138"/>
      <c r="D112" s="139"/>
      <c r="E112" s="139"/>
      <c r="F112" s="140"/>
    </row>
    <row r="113" spans="2:6" ht="30.75" customHeight="1">
      <c r="B113" s="57" t="s">
        <v>72</v>
      </c>
      <c r="C113" s="131" t="s">
        <v>73</v>
      </c>
      <c r="D113" s="131"/>
      <c r="E113" s="131" t="s">
        <v>74</v>
      </c>
      <c r="F113" s="131"/>
    </row>
    <row r="114" spans="2:6" ht="30.75" customHeight="1">
      <c r="B114" s="57" t="s">
        <v>75</v>
      </c>
      <c r="C114" s="131" t="s">
        <v>76</v>
      </c>
      <c r="D114" s="131"/>
      <c r="E114" s="131" t="s">
        <v>77</v>
      </c>
      <c r="F114" s="131"/>
    </row>
    <row r="115" spans="2:6" ht="15" customHeight="1">
      <c r="B115" s="132" t="s">
        <v>78</v>
      </c>
      <c r="C115" s="131" t="s">
        <v>79</v>
      </c>
      <c r="D115" s="131"/>
      <c r="E115" s="131" t="s">
        <v>80</v>
      </c>
      <c r="F115" s="131"/>
    </row>
    <row r="116" spans="2:6" ht="15">
      <c r="B116" s="132"/>
      <c r="C116" s="131"/>
      <c r="D116" s="131"/>
      <c r="E116" s="131"/>
      <c r="F116" s="13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8"/>
    </row>
    <row r="9" ht="12.75">
      <c r="C9" s="119"/>
    </row>
    <row r="11" ht="12.75">
      <c r="C11" s="119"/>
    </row>
    <row r="12" ht="12.75">
      <c r="C12" s="120"/>
    </row>
    <row r="13" ht="12.75">
      <c r="C13" s="119"/>
    </row>
    <row r="14" ht="12.75">
      <c r="C14" s="120"/>
    </row>
    <row r="15" ht="12.75">
      <c r="C15" s="119"/>
    </row>
    <row r="16" ht="12.75">
      <c r="C16" s="120"/>
    </row>
    <row r="17" ht="12.75">
      <c r="C17" s="119"/>
    </row>
    <row r="18" ht="12.75">
      <c r="C18" s="120"/>
    </row>
    <row r="19" ht="12.75">
      <c r="C19" s="119"/>
    </row>
    <row r="20" ht="12.75">
      <c r="C20" s="120"/>
    </row>
    <row r="21" ht="12.75">
      <c r="C21" s="119"/>
    </row>
    <row r="22" ht="12.75">
      <c r="C22" s="120"/>
    </row>
    <row r="23" ht="12.75">
      <c r="C23" s="119"/>
    </row>
    <row r="24" ht="12.75">
      <c r="C24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2014-10-29T07:50:44Z</dcterms:modified>
  <cp:category/>
  <cp:version/>
  <cp:contentType/>
  <cp:contentStatus/>
</cp:coreProperties>
</file>