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<sst xmlns="http://schemas.openxmlformats.org/spreadsheetml/2006/main" count="164" uniqueCount="112">
  <si>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</si>
  <si>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</si>
  <si>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</si>
  <si>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</si>
  <si>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</si>
  <si>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</si>
  <si>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</si>
  <si>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</si>
  <si>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</si>
  <si>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</si>
  <si>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</si>
  <si>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</si>
  <si>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</si>
  <si>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</si>
  <si>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</si>
  <si>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</si>
  <si>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</si>
  <si>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</si>
  <si>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</si>
  <si>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</si>
  <si>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</si>
  <si>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</si>
  <si>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</si>
  <si>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</si>
  <si>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</si>
  <si>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</si>
  <si>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</si>
  <si>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</si>
  <si>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</si>
  <si>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</si>
  <si>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</si>
  <si>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</si>
  <si>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</si>
  <si>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</si>
  <si>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</si>
  <si>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</si>
  <si>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</si>
  <si>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</si>
  <si>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</si>
  <si>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</si>
  <si>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</si>
  <si>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</si>
  <si>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</si>
  <si>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</si>
  <si>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</si>
  <si>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</si>
  <si>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</si>
  <si>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</si>
  <si>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</si>
  <si>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</si>
  <si>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</si>
  <si>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</si>
  <si>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</si>
  <si>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</si>
  <si>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</si>
  <si>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</si>
  <si>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</si>
  <si>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</si>
  <si>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</si>
  <si>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</si>
  <si>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</si>
  <si>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</si>
  <si>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</si>
  <si>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</si>
  <si>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</si>
  <si>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</si>
  <si>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</si>
  <si>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</si>
  <si>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</si>
  <si>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</si>
  <si>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</si>
  <si>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</si>
  <si>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</si>
  <si>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</si>
  <si>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</si>
  <si>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</si>
  <si>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</si>
  <si>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</si>
  <si>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</si>
  <si>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</si>
  <si>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</si>
  <si>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</si>
  <si>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</si>
  <si>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</si>
  <si>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</si>
  <si>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</si>
  <si>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'17 (€/МT)</t>
  </si>
  <si>
    <t>Euronext - Листопад '17 (€/МT)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</si>
  <si>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</si>
  <si>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</si>
  <si>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</si>
  <si>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</si>
  <si>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</si>
  <si>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</si>
  <si>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</si>
  <si>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</si>
  <si>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</si>
  <si>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</si>
  <si>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</si>
  <si>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</si>
  <si>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</si>
  <si>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</si>
  <si>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</si>
  <si>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</si>
  <si>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</si>
  <si>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</si>
  <si>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</si>
  <si>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</si>
  <si>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</si>
  <si>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</si>
  <si>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</si>
  <si>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28 серпня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</si>
</sst>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3" fontId="71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74" fontId="71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111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58" t="s">
        <v>6</v>
      </c>
      <c r="F6" s="158"/>
      <c r="G6"/>
      <c r="H6"/>
      <c r="I6"/>
    </row>
    <row r="7" spans="2:6" s="6" customFormat="1" ht="15">
      <c r="B7" s="25" t="s">
        <v>89</v>
      </c>
      <c r="C7" s="124">
        <v>0.026</v>
      </c>
      <c r="D7" s="14">
        <v>3.36</v>
      </c>
      <c r="E7" s="124">
        <f aca="true" t="shared" si="0" ref="E7:F9">C7*39.3683</f>
        <v>1.0235758</v>
      </c>
      <c r="F7" s="13">
        <f t="shared" si="0"/>
        <v>132.27748799999998</v>
      </c>
    </row>
    <row r="8" spans="2:6" s="6" customFormat="1" ht="15">
      <c r="B8" s="25" t="s">
        <v>97</v>
      </c>
      <c r="C8" s="124">
        <v>0.024</v>
      </c>
      <c r="D8" s="14">
        <v>3.504</v>
      </c>
      <c r="E8" s="124">
        <f t="shared" si="0"/>
        <v>0.9448392</v>
      </c>
      <c r="F8" s="13">
        <f t="shared" si="0"/>
        <v>137.9465232</v>
      </c>
    </row>
    <row r="9" spans="2:17" s="6" customFormat="1" ht="15">
      <c r="B9" s="25" t="s">
        <v>104</v>
      </c>
      <c r="C9" s="124">
        <v>0.024</v>
      </c>
      <c r="D9" s="14">
        <v>3.662</v>
      </c>
      <c r="E9" s="124">
        <f t="shared" si="0"/>
        <v>0.9448392</v>
      </c>
      <c r="F9" s="13">
        <f>D9*39.3683</f>
        <v>144.16671459999998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58" t="s">
        <v>7</v>
      </c>
      <c r="D11" s="158"/>
      <c r="E11" s="164" t="s">
        <v>6</v>
      </c>
      <c r="F11" s="165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87</v>
      </c>
      <c r="C12" s="125">
        <v>0.94</v>
      </c>
      <c r="D12" s="13">
        <v>158.25</v>
      </c>
      <c r="E12" s="125">
        <f aca="true" t="shared" si="1" ref="E12:F14">C12/$D$86</f>
        <v>1.1295361691900985</v>
      </c>
      <c r="F12" s="73">
        <f t="shared" si="1"/>
        <v>190.15861571737562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98</v>
      </c>
      <c r="C13" s="125">
        <v>0.62</v>
      </c>
      <c r="D13" s="13">
        <v>161</v>
      </c>
      <c r="E13" s="125">
        <f t="shared" si="1"/>
        <v>0.7450132179764479</v>
      </c>
      <c r="F13" s="73">
        <f t="shared" si="1"/>
        <v>193.46310982936794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103</v>
      </c>
      <c r="C14" s="125">
        <v>0.61</v>
      </c>
      <c r="D14" s="13">
        <v>163</v>
      </c>
      <c r="E14" s="125">
        <f t="shared" si="1"/>
        <v>0.7329968757510213</v>
      </c>
      <c r="F14" s="73">
        <f t="shared" si="1"/>
        <v>195.86637827445324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58" t="s">
        <v>83</v>
      </c>
      <c r="D16" s="158"/>
      <c r="E16" s="164" t="s">
        <v>6</v>
      </c>
      <c r="F16" s="165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92</v>
      </c>
      <c r="C17" s="127">
        <v>90</v>
      </c>
      <c r="D17" s="91">
        <v>20700</v>
      </c>
      <c r="E17" s="127">
        <f aca="true" t="shared" si="2" ref="E17:F19">C17/$D$87</f>
        <v>0.8275101140125045</v>
      </c>
      <c r="F17" s="73">
        <f t="shared" si="2"/>
        <v>190.32732622287605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99</v>
      </c>
      <c r="C18" s="127">
        <v>90</v>
      </c>
      <c r="D18" s="91">
        <v>20690</v>
      </c>
      <c r="E18" s="127">
        <f t="shared" si="2"/>
        <v>0.8275101140125045</v>
      </c>
      <c r="F18" s="73">
        <f t="shared" si="2"/>
        <v>190.23538065465243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108</v>
      </c>
      <c r="C19" s="127">
        <v>110</v>
      </c>
      <c r="D19" s="91">
        <v>20710</v>
      </c>
      <c r="E19" s="127">
        <f t="shared" si="2"/>
        <v>1.0114012504597278</v>
      </c>
      <c r="F19" s="73">
        <f t="shared" si="2"/>
        <v>190.41927179109965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64" t="s">
        <v>5</v>
      </c>
      <c r="D21" s="165"/>
      <c r="E21" s="158" t="s">
        <v>6</v>
      </c>
      <c r="F21" s="158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89</v>
      </c>
      <c r="C22" s="124">
        <v>0.094</v>
      </c>
      <c r="D22" s="14">
        <v>3.996</v>
      </c>
      <c r="E22" s="124">
        <f aca="true" t="shared" si="3" ref="E22:F24">C22*36.7437</f>
        <v>3.4539077999999996</v>
      </c>
      <c r="F22" s="13">
        <f t="shared" si="3"/>
        <v>146.82782519999998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97</v>
      </c>
      <c r="C23" s="124">
        <v>0.072</v>
      </c>
      <c r="D23" s="14">
        <v>4.28</v>
      </c>
      <c r="E23" s="124">
        <f t="shared" si="3"/>
        <v>2.6455463999999997</v>
      </c>
      <c r="F23" s="13">
        <f t="shared" si="3"/>
        <v>157.263036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104</v>
      </c>
      <c r="C24" s="124">
        <v>0.066</v>
      </c>
      <c r="D24" s="95">
        <v>4.51</v>
      </c>
      <c r="E24" s="124">
        <f t="shared" si="3"/>
        <v>2.4250841999999997</v>
      </c>
      <c r="F24" s="13">
        <f t="shared" si="3"/>
        <v>165.71408699999998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4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58" t="s">
        <v>9</v>
      </c>
      <c r="D26" s="158"/>
      <c r="E26" s="164" t="s">
        <v>10</v>
      </c>
      <c r="F26" s="165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86</v>
      </c>
      <c r="C27" s="125">
        <v>1.77</v>
      </c>
      <c r="D27" s="73">
        <v>152.5</v>
      </c>
      <c r="E27" s="125">
        <f aca="true" t="shared" si="4" ref="E27:F29">C27/$D$86</f>
        <v>2.1268925739005047</v>
      </c>
      <c r="F27" s="73">
        <f t="shared" si="4"/>
        <v>183.24921893775533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90</v>
      </c>
      <c r="C28" s="125">
        <v>1.55</v>
      </c>
      <c r="D28" s="13">
        <v>158.5</v>
      </c>
      <c r="E28" s="125">
        <f t="shared" si="4"/>
        <v>1.86253304494112</v>
      </c>
      <c r="F28" s="73">
        <f t="shared" si="4"/>
        <v>190.4590242730113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103</v>
      </c>
      <c r="C29" s="125">
        <v>1.35</v>
      </c>
      <c r="D29" s="13">
        <v>164.25</v>
      </c>
      <c r="E29" s="125">
        <f t="shared" si="4"/>
        <v>1.6222062004325883</v>
      </c>
      <c r="F29" s="73">
        <f t="shared" si="4"/>
        <v>197.36842105263156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58" t="s">
        <v>12</v>
      </c>
      <c r="D31" s="158"/>
      <c r="E31" s="158" t="s">
        <v>10</v>
      </c>
      <c r="F31" s="15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87</v>
      </c>
      <c r="C32" s="125">
        <v>0.27</v>
      </c>
      <c r="D32" s="13">
        <v>369.5</v>
      </c>
      <c r="E32" s="125">
        <f aca="true" t="shared" si="5" ref="E32:F34">C32/$D$86</f>
        <v>0.32444124008651765</v>
      </c>
      <c r="F32" s="73">
        <f t="shared" si="5"/>
        <v>444.00384522951214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95</v>
      </c>
      <c r="C33" s="125">
        <v>0.4</v>
      </c>
      <c r="D33" s="13">
        <v>371.5</v>
      </c>
      <c r="E33" s="125">
        <f t="shared" si="5"/>
        <v>0.4806536890170632</v>
      </c>
      <c r="F33" s="73">
        <f t="shared" si="5"/>
        <v>446.40711367459744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107</v>
      </c>
      <c r="C34" s="125">
        <v>0.33</v>
      </c>
      <c r="D34" s="68">
        <v>373.25</v>
      </c>
      <c r="E34" s="125">
        <f t="shared" si="5"/>
        <v>0.3965392934390771</v>
      </c>
      <c r="F34" s="73">
        <f t="shared" si="5"/>
        <v>448.5099735640471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3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89</v>
      </c>
      <c r="C37" s="124">
        <v>0.026</v>
      </c>
      <c r="D37" s="77">
        <v>2.366</v>
      </c>
      <c r="E37" s="124">
        <f aca="true" t="shared" si="6" ref="E37:F39">C37*58.0164</f>
        <v>1.5084263999999998</v>
      </c>
      <c r="F37" s="73">
        <f t="shared" si="6"/>
        <v>137.2668024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97</v>
      </c>
      <c r="C38" s="124">
        <v>0.012</v>
      </c>
      <c r="D38" s="77">
        <v>2.52</v>
      </c>
      <c r="E38" s="124">
        <f t="shared" si="6"/>
        <v>0.6961968</v>
      </c>
      <c r="F38" s="73">
        <f t="shared" si="6"/>
        <v>146.201328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105</v>
      </c>
      <c r="C39" s="128">
        <v>0.002</v>
      </c>
      <c r="D39" s="77">
        <v>2.556</v>
      </c>
      <c r="E39" s="128">
        <f t="shared" si="6"/>
        <v>0.11603279999999999</v>
      </c>
      <c r="F39" s="73">
        <f t="shared" si="6"/>
        <v>148.2899184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4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89</v>
      </c>
      <c r="C42" s="124">
        <v>0.036</v>
      </c>
      <c r="D42" s="77">
        <v>9.35</v>
      </c>
      <c r="E42" s="124">
        <f aca="true" t="shared" si="7" ref="E42:F44">C42*36.7437</f>
        <v>1.3227731999999999</v>
      </c>
      <c r="F42" s="73">
        <f t="shared" si="7"/>
        <v>343.553595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106</v>
      </c>
      <c r="C43" s="124">
        <v>0.032</v>
      </c>
      <c r="D43" s="77">
        <v>9.412</v>
      </c>
      <c r="E43" s="124">
        <f t="shared" si="7"/>
        <v>1.1757984</v>
      </c>
      <c r="F43" s="73">
        <f t="shared" si="7"/>
        <v>345.8317044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110</v>
      </c>
      <c r="C44" s="124">
        <v>0.032</v>
      </c>
      <c r="D44" s="77">
        <v>9.51</v>
      </c>
      <c r="E44" s="124">
        <f t="shared" si="7"/>
        <v>1.1757984</v>
      </c>
      <c r="F44" s="73">
        <f t="shared" si="7"/>
        <v>349.43258699999996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8" t="s">
        <v>82</v>
      </c>
      <c r="D46" s="158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34">
        <v>0</v>
      </c>
      <c r="D47" s="92" t="s">
        <v>81</v>
      </c>
      <c r="E47" s="135">
        <f aca="true" t="shared" si="8" ref="E47:F49">C47/$D$87</f>
        <v>0</v>
      </c>
      <c r="F47" s="73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100</v>
      </c>
      <c r="C48" s="134">
        <v>0</v>
      </c>
      <c r="D48" s="92">
        <v>48090</v>
      </c>
      <c r="E48" s="135">
        <f t="shared" si="8"/>
        <v>0</v>
      </c>
      <c r="F48" s="73">
        <f t="shared" si="8"/>
        <v>442.1662375873483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109</v>
      </c>
      <c r="C49" s="134">
        <v>0</v>
      </c>
      <c r="D49" s="92">
        <v>44580</v>
      </c>
      <c r="E49" s="135">
        <f>C49/$D$87</f>
        <v>0</v>
      </c>
      <c r="F49" s="73">
        <f t="shared" si="8"/>
        <v>409.89334314086057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24">
        <v>0.9</v>
      </c>
      <c r="D52" s="78">
        <v>295.5</v>
      </c>
      <c r="E52" s="124">
        <f aca="true" t="shared" si="9" ref="E52:F54">C52*1.1023</f>
        <v>0.9920700000000001</v>
      </c>
      <c r="F52" s="78">
        <f t="shared" si="9"/>
        <v>325.72965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102</v>
      </c>
      <c r="C53" s="124">
        <v>0.7</v>
      </c>
      <c r="D53" s="78">
        <v>297.1</v>
      </c>
      <c r="E53" s="124">
        <f t="shared" si="9"/>
        <v>0.77161</v>
      </c>
      <c r="F53" s="78">
        <f t="shared" si="9"/>
        <v>327.49333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97</v>
      </c>
      <c r="C54" s="124">
        <v>0.6</v>
      </c>
      <c r="D54" s="110">
        <v>299.4</v>
      </c>
      <c r="E54" s="124">
        <f t="shared" si="9"/>
        <v>0.66138</v>
      </c>
      <c r="F54" s="78">
        <f t="shared" si="9"/>
        <v>330.02862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3"/>
      <c r="D55" s="68"/>
      <c r="E55" s="132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89</v>
      </c>
      <c r="C57" s="125">
        <v>0.02</v>
      </c>
      <c r="D57" s="73">
        <v>34.58</v>
      </c>
      <c r="E57" s="125">
        <f aca="true" t="shared" si="10" ref="E57:F59">C57/454*1000</f>
        <v>0.04405286343612335</v>
      </c>
      <c r="F57" s="73">
        <f t="shared" si="10"/>
        <v>76.16740088105726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102</v>
      </c>
      <c r="C58" s="125">
        <v>0.01</v>
      </c>
      <c r="D58" s="73">
        <v>34.88</v>
      </c>
      <c r="E58" s="125">
        <f t="shared" si="10"/>
        <v>0.022026431718061675</v>
      </c>
      <c r="F58" s="73">
        <f t="shared" si="10"/>
        <v>76.82819383259913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97</v>
      </c>
      <c r="C59" s="127">
        <v>0.01</v>
      </c>
      <c r="D59" s="73">
        <v>34.96</v>
      </c>
      <c r="E59" s="127">
        <f t="shared" si="10"/>
        <v>0.022026431718061675</v>
      </c>
      <c r="F59" s="73">
        <f t="shared" si="10"/>
        <v>77.00440528634361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89</v>
      </c>
      <c r="C62" s="124">
        <v>0.065</v>
      </c>
      <c r="D62" s="77">
        <v>12.33</v>
      </c>
      <c r="E62" s="124">
        <f aca="true" t="shared" si="11" ref="E62:F64">C62*22.026</f>
        <v>1.4316900000000001</v>
      </c>
      <c r="F62" s="73">
        <f t="shared" si="11"/>
        <v>271.58058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96</v>
      </c>
      <c r="C63" s="124">
        <v>0.06</v>
      </c>
      <c r="D63" s="77">
        <v>12.65</v>
      </c>
      <c r="E63" s="124">
        <f t="shared" si="11"/>
        <v>1.3215599999999998</v>
      </c>
      <c r="F63" s="73">
        <f t="shared" si="11"/>
        <v>278.6289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97</v>
      </c>
      <c r="C64" s="124">
        <v>0.065</v>
      </c>
      <c r="D64" s="77">
        <v>12.91</v>
      </c>
      <c r="E64" s="124">
        <f t="shared" si="11"/>
        <v>1.4316900000000001</v>
      </c>
      <c r="F64" s="73">
        <f t="shared" si="11"/>
        <v>284.35566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89</v>
      </c>
      <c r="C67" s="128">
        <v>0.015</v>
      </c>
      <c r="D67" s="77">
        <v>1.515</v>
      </c>
      <c r="E67" s="128">
        <f aca="true" t="shared" si="12" ref="E67:F69">C67/3.785</f>
        <v>0.003963011889035667</v>
      </c>
      <c r="F67" s="73">
        <f t="shared" si="12"/>
        <v>0.40026420079260233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102</v>
      </c>
      <c r="C68" s="128">
        <v>0.009</v>
      </c>
      <c r="D68" s="77">
        <v>1.456</v>
      </c>
      <c r="E68" s="128">
        <f t="shared" si="12"/>
        <v>0.0023778071334214</v>
      </c>
      <c r="F68" s="73">
        <f t="shared" si="12"/>
        <v>0.3846763540290621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96</v>
      </c>
      <c r="C69" s="128">
        <v>0.006</v>
      </c>
      <c r="D69" s="77">
        <v>1.427</v>
      </c>
      <c r="E69" s="128">
        <f t="shared" si="12"/>
        <v>0.001585204755614267</v>
      </c>
      <c r="F69" s="73">
        <f t="shared" si="12"/>
        <v>0.3770145310435931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91</v>
      </c>
      <c r="C72" s="167">
        <v>0</v>
      </c>
      <c r="D72" s="80" t="s">
        <v>81</v>
      </c>
      <c r="E72" s="167">
        <f>C72/454*100</f>
        <v>0</v>
      </c>
      <c r="F72" s="79" t="s">
        <v>81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89</v>
      </c>
      <c r="C73" s="166">
        <v>0.0045</v>
      </c>
      <c r="D73" s="80">
        <v>0.8635</v>
      </c>
      <c r="E73" s="166">
        <f>C73/454*100</f>
        <v>0.0009911894273127752</v>
      </c>
      <c r="F73" s="79">
        <f>D73/454*1000</f>
        <v>1.9019823788546255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102</v>
      </c>
      <c r="C74" s="166">
        <v>0.01025</v>
      </c>
      <c r="D74" s="80">
        <v>0.8655</v>
      </c>
      <c r="E74" s="166">
        <f>C74/454*100</f>
        <v>0.0022577092511013217</v>
      </c>
      <c r="F74" s="79">
        <f>D74/454*1000</f>
        <v>1.9063876651982379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3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60" t="s">
        <v>26</v>
      </c>
      <c r="D76" s="160"/>
      <c r="E76" s="156" t="s">
        <v>29</v>
      </c>
      <c r="F76" s="157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88</v>
      </c>
      <c r="C77" s="130">
        <v>0.0028</v>
      </c>
      <c r="D77" s="129">
        <v>0.1432</v>
      </c>
      <c r="E77" s="130">
        <f aca="true" t="shared" si="13" ref="E77:F79">C77/454*1000000</f>
        <v>6.167400881057269</v>
      </c>
      <c r="F77" s="73">
        <f t="shared" si="13"/>
        <v>315.41850220264314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>
      <c r="B78" s="25" t="s">
        <v>94</v>
      </c>
      <c r="C78" s="130">
        <v>0.0015</v>
      </c>
      <c r="D78" s="96">
        <v>0.1476</v>
      </c>
      <c r="E78" s="130">
        <f t="shared" si="13"/>
        <v>3.303964757709251</v>
      </c>
      <c r="F78" s="73">
        <f t="shared" si="13"/>
        <v>325.1101321585903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101</v>
      </c>
      <c r="C79" s="130">
        <v>0.001</v>
      </c>
      <c r="D79" s="129" t="s">
        <v>81</v>
      </c>
      <c r="E79" s="130">
        <f t="shared" si="13"/>
        <v>2.202643171806167</v>
      </c>
      <c r="F79" s="73" t="s">
        <v>81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4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1" t="s">
        <v>81</v>
      </c>
      <c r="E85" s="122">
        <v>1.2017</v>
      </c>
      <c r="F85" s="122">
        <v>0.0092</v>
      </c>
      <c r="G85" s="122">
        <v>1.2958</v>
      </c>
      <c r="H85" s="122">
        <v>1.0523</v>
      </c>
      <c r="I85" s="122">
        <v>0.8009</v>
      </c>
      <c r="J85" s="122">
        <v>0.7941</v>
      </c>
      <c r="K85" s="122">
        <v>0.1278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0.8322</v>
      </c>
      <c r="E86" s="123" t="s">
        <v>81</v>
      </c>
      <c r="F86" s="123">
        <v>0.0077</v>
      </c>
      <c r="G86" s="123">
        <v>1.0783</v>
      </c>
      <c r="H86" s="123">
        <v>0.8757</v>
      </c>
      <c r="I86" s="123">
        <v>0.6665</v>
      </c>
      <c r="J86" s="123">
        <v>0.6608</v>
      </c>
      <c r="K86" s="123">
        <v>0.1064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108.76</v>
      </c>
      <c r="E87" s="122">
        <v>130.6969</v>
      </c>
      <c r="F87" s="122" t="s">
        <v>81</v>
      </c>
      <c r="G87" s="122">
        <v>140.9312</v>
      </c>
      <c r="H87" s="122">
        <v>114.4481</v>
      </c>
      <c r="I87" s="122">
        <v>87.1056</v>
      </c>
      <c r="J87" s="122">
        <v>86.3663</v>
      </c>
      <c r="K87" s="122">
        <v>13.8999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0.7717</v>
      </c>
      <c r="E88" s="123">
        <v>0.9274</v>
      </c>
      <c r="F88" s="123">
        <v>0.0071</v>
      </c>
      <c r="G88" s="123" t="s">
        <v>81</v>
      </c>
      <c r="H88" s="123">
        <v>0.8121</v>
      </c>
      <c r="I88" s="123">
        <v>0.6181</v>
      </c>
      <c r="J88" s="123">
        <v>0.6128</v>
      </c>
      <c r="K88" s="123">
        <v>0.0986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0.9503</v>
      </c>
      <c r="E89" s="122">
        <v>1.142</v>
      </c>
      <c r="F89" s="122">
        <v>0.0087</v>
      </c>
      <c r="G89" s="122">
        <v>1.2314</v>
      </c>
      <c r="H89" s="122" t="s">
        <v>81</v>
      </c>
      <c r="I89" s="122">
        <v>0.7611</v>
      </c>
      <c r="J89" s="122">
        <v>0.7546</v>
      </c>
      <c r="K89" s="122">
        <v>0.1215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1.2486</v>
      </c>
      <c r="E90" s="123">
        <v>1.5004</v>
      </c>
      <c r="F90" s="123">
        <v>0.0115</v>
      </c>
      <c r="G90" s="123">
        <v>1.6179</v>
      </c>
      <c r="H90" s="123">
        <v>1.3139</v>
      </c>
      <c r="I90" s="123" t="s">
        <v>81</v>
      </c>
      <c r="J90" s="123">
        <v>0.9915</v>
      </c>
      <c r="K90" s="123">
        <v>0.1596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1.2593</v>
      </c>
      <c r="E91" s="122">
        <v>1.5133</v>
      </c>
      <c r="F91" s="122">
        <v>0.0116</v>
      </c>
      <c r="G91" s="122">
        <v>1.6318</v>
      </c>
      <c r="H91" s="122">
        <v>1.3251</v>
      </c>
      <c r="I91" s="122">
        <v>1.0086</v>
      </c>
      <c r="J91" s="122" t="s">
        <v>81</v>
      </c>
      <c r="K91" s="122">
        <v>0.1609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7.8245</v>
      </c>
      <c r="E92" s="123">
        <v>9.4027</v>
      </c>
      <c r="F92" s="123">
        <v>0.0719</v>
      </c>
      <c r="G92" s="123">
        <v>10.139</v>
      </c>
      <c r="H92" s="123">
        <v>8.2337</v>
      </c>
      <c r="I92" s="123">
        <v>6.2666</v>
      </c>
      <c r="J92" s="123">
        <v>6.2134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6"/>
      <c r="H93" s="136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7"/>
      <c r="H94" s="137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8"/>
      <c r="H95" s="138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9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9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8"/>
      <c r="H98" s="138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8"/>
      <c r="H99" s="138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8"/>
      <c r="H100" s="138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40"/>
      <c r="H101" s="140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40"/>
      <c r="H102" s="140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6"/>
      <c r="H103" s="136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6"/>
      <c r="H104" s="136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6"/>
      <c r="H105" s="136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6"/>
      <c r="H106" s="136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6"/>
      <c r="H107" s="136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6"/>
      <c r="H108" s="136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6"/>
      <c r="H109" s="136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6"/>
      <c r="H110" s="136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6"/>
      <c r="H111" s="136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6"/>
      <c r="H112" s="136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6"/>
      <c r="H113" s="136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9" t="s">
        <v>63</v>
      </c>
      <c r="C114" s="159"/>
      <c r="D114" s="159"/>
      <c r="E114" s="159"/>
      <c r="F114" s="159"/>
      <c r="G114" s="136"/>
      <c r="H114" s="136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45" t="s">
        <v>64</v>
      </c>
      <c r="C115" s="145"/>
      <c r="D115" s="145"/>
      <c r="E115" s="145"/>
      <c r="F115" s="145"/>
      <c r="G115" s="136"/>
      <c r="H115" s="136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45" t="s">
        <v>65</v>
      </c>
      <c r="C116" s="145"/>
      <c r="D116" s="145"/>
      <c r="E116" s="145"/>
      <c r="F116" s="145"/>
      <c r="G116" s="136"/>
      <c r="H116" s="136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45" t="s">
        <v>66</v>
      </c>
      <c r="C117" s="145"/>
      <c r="D117" s="145"/>
      <c r="E117" s="145"/>
      <c r="F117" s="145"/>
      <c r="G117" s="136"/>
      <c r="H117" s="1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5" t="s">
        <v>67</v>
      </c>
      <c r="C118" s="145"/>
      <c r="D118" s="145"/>
      <c r="E118" s="145"/>
      <c r="F118" s="145"/>
      <c r="G118" s="136"/>
      <c r="H118" s="1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5" t="s">
        <v>68</v>
      </c>
      <c r="C119" s="145"/>
      <c r="D119" s="145"/>
      <c r="E119" s="145"/>
      <c r="F119" s="145"/>
      <c r="G119" s="136"/>
      <c r="H119" s="1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5" t="s">
        <v>69</v>
      </c>
      <c r="C120" s="145"/>
      <c r="D120" s="145"/>
      <c r="E120" s="145"/>
      <c r="F120" s="145"/>
      <c r="G120" s="136"/>
      <c r="H120" s="1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5" t="s">
        <v>70</v>
      </c>
      <c r="C121" s="155"/>
      <c r="D121" s="155"/>
      <c r="E121" s="155"/>
      <c r="F121" s="155"/>
      <c r="G121" s="136"/>
      <c r="H121" s="136"/>
    </row>
    <row r="122" spans="7:8" ht="15">
      <c r="G122" s="136"/>
      <c r="H122" s="136"/>
    </row>
    <row r="123" spans="2:8" ht="15.75">
      <c r="B123" s="34" t="s">
        <v>71</v>
      </c>
      <c r="C123" s="148"/>
      <c r="D123" s="149"/>
      <c r="E123" s="149"/>
      <c r="F123" s="150"/>
      <c r="G123" s="136"/>
      <c r="H123" s="136"/>
    </row>
    <row r="124" spans="2:8" ht="30.75" customHeight="1">
      <c r="B124" s="34" t="s">
        <v>72</v>
      </c>
      <c r="C124" s="147" t="s">
        <v>73</v>
      </c>
      <c r="D124" s="147"/>
      <c r="E124" s="148" t="s">
        <v>74</v>
      </c>
      <c r="F124" s="150"/>
      <c r="G124" s="136"/>
      <c r="H124" s="136"/>
    </row>
    <row r="125" spans="2:8" ht="30.75" customHeight="1">
      <c r="B125" s="34" t="s">
        <v>75</v>
      </c>
      <c r="C125" s="147" t="s">
        <v>76</v>
      </c>
      <c r="D125" s="147"/>
      <c r="E125" s="148" t="s">
        <v>77</v>
      </c>
      <c r="F125" s="150"/>
      <c r="G125" s="136"/>
      <c r="H125" s="136"/>
    </row>
    <row r="126" spans="2:8" ht="15" customHeight="1">
      <c r="B126" s="146" t="s">
        <v>78</v>
      </c>
      <c r="C126" s="147" t="s">
        <v>79</v>
      </c>
      <c r="D126" s="147"/>
      <c r="E126" s="151" t="s">
        <v>80</v>
      </c>
      <c r="F126" s="152"/>
      <c r="G126" s="136"/>
      <c r="H126" s="136"/>
    </row>
    <row r="127" spans="2:8" ht="15" customHeight="1">
      <c r="B127" s="146"/>
      <c r="C127" s="147"/>
      <c r="D127" s="147"/>
      <c r="E127" s="153"/>
      <c r="F127" s="154"/>
      <c r="G127" s="136"/>
      <c r="H127" s="136"/>
    </row>
  </sheetData>
  <sheetProtection/>
  <mergeCells count="47"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Неля Онищенко</cp:lastModifiedBy>
  <dcterms:created xsi:type="dcterms:W3CDTF">2015-11-06T07:22:19Z</dcterms:created>
  <dcterms:modified xsi:type="dcterms:W3CDTF">2017-08-29T07:07:49Z</dcterms:modified>
  <cp:category/>
  <cp:version/>
  <cp:contentType/>
  <cp:contentStatus/>
</cp:coreProperties>
</file>