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<sst xmlns="http://schemas.openxmlformats.org/spreadsheetml/2006/main" count="172" uniqueCount="101">
  <si>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</si>
  <si>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</si>
  <si>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</si>
  <si>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</si>
  <si>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</si>
  <si>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</si>
  <si>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</si>
  <si>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</si>
  <si>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</si>
  <si>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</si>
  <si>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</si>
  <si>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</si>
  <si>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</si>
  <si>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</si>
  <si>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</si>
  <si>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</si>
  <si>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</si>
  <si>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</si>
  <si>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</si>
  <si>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</si>
  <si>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</si>
  <si>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</si>
  <si>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</si>
  <si>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</si>
  <si>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</si>
  <si>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</si>
  <si>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</si>
  <si>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</si>
  <si>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</si>
  <si>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</si>
  <si>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</si>
  <si>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</si>
  <si>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</si>
  <si>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</si>
  <si>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</si>
  <si>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</si>
  <si>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</si>
  <si>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</si>
  <si>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</si>
  <si>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</si>
  <si>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</si>
  <si>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</si>
  <si>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</si>
  <si>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</si>
  <si>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</si>
  <si>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</si>
  <si>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</si>
  <si>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</si>
  <si>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</si>
  <si>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</si>
  <si>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</si>
  <si>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</si>
  <si>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</si>
  <si>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</si>
  <si>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</si>
  <si>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</si>
  <si>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</si>
  <si>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</si>
  <si>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</si>
  <si>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</si>
  <si>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</si>
  <si>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</si>
  <si>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</si>
  <si>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</si>
  <si>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</si>
  <si>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</si>
  <si>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</si>
  <si>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</si>
  <si>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</si>
  <si>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</si>
  <si>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</si>
  <si>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</si>
  <si>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</si>
  <si>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</si>
  <si>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</si>
  <si>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</si>
  <si>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</si>
  <si>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</si>
  <si>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</si>
  <si>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</si>
  <si>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</si>
  <si>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</si>
  <si>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</si>
  <si>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</si>
  <si>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</si>
  <si>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</si>
  <si>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</si>
  <si>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</si>
  <si>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</si>
  <si>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</si>
  <si>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</si>
  <si>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</si>
  <si>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</si>
  <si>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</si>
  <si>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</si>
  <si>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</si>
  <si>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</si>
  <si>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</si>
  <si>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</si>
  <si>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28 червня 2019 року</t>
  </si>
  <si>
    <t>TOCOM - Січень'20 (¥/МT)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</si>
</sst>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99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1" t="s">
        <v>6</v>
      </c>
      <c r="F6" s="142"/>
      <c r="G6"/>
      <c r="H6"/>
      <c r="I6"/>
    </row>
    <row r="7" spans="2:6" s="6" customFormat="1" ht="15">
      <c r="B7" s="24" t="s">
        <v>78</v>
      </c>
      <c r="C7" s="113">
        <v>0.196</v>
      </c>
      <c r="D7" s="14">
        <v>4.226</v>
      </c>
      <c r="E7" s="113">
        <f aca="true" t="shared" si="0" ref="E7:F9">C7*39.3683</f>
        <v>7.7161868</v>
      </c>
      <c r="F7" s="13">
        <f>D7*39.3683</f>
        <v>166.3704358</v>
      </c>
    </row>
    <row r="8" spans="2:6" s="6" customFormat="1" ht="15">
      <c r="B8" s="24" t="s">
        <v>89</v>
      </c>
      <c r="C8" s="113">
        <v>0.21</v>
      </c>
      <c r="D8" s="14">
        <v>4.3</v>
      </c>
      <c r="E8" s="113">
        <f t="shared" si="0"/>
        <v>8.267342999999999</v>
      </c>
      <c r="F8" s="13">
        <f t="shared" si="0"/>
        <v>169.28368999999998</v>
      </c>
    </row>
    <row r="9" spans="2:17" s="6" customFormat="1" ht="15">
      <c r="B9" s="24" t="s">
        <v>96</v>
      </c>
      <c r="C9" s="113">
        <v>0.194</v>
      </c>
      <c r="D9" s="14">
        <v>4.39</v>
      </c>
      <c r="E9" s="113">
        <f t="shared" si="0"/>
        <v>7.6374502</v>
      </c>
      <c r="F9" s="13">
        <f>D9*39.3683</f>
        <v>172.82683699999998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0">
        <v>0.56</v>
      </c>
      <c r="D12" s="13">
        <v>177.5</v>
      </c>
      <c r="E12" s="130">
        <f aca="true" t="shared" si="1" ref="E12:F14">C12/$D$86</f>
        <v>0.6343452650657001</v>
      </c>
      <c r="F12" s="71">
        <f t="shared" si="1"/>
        <v>201.06479383778884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30">
        <v>0.84</v>
      </c>
      <c r="D13" s="13">
        <v>177</v>
      </c>
      <c r="E13" s="130">
        <f t="shared" si="1"/>
        <v>0.95151789759855</v>
      </c>
      <c r="F13" s="71">
        <f t="shared" si="1"/>
        <v>200.49841413683734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30">
        <v>0.83</v>
      </c>
      <c r="D14" s="13">
        <v>179</v>
      </c>
      <c r="E14" s="130">
        <f t="shared" si="1"/>
        <v>0.9401903035795196</v>
      </c>
      <c r="F14" s="71">
        <f t="shared" si="1"/>
        <v>202.7639329406434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74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29">
        <v>0</v>
      </c>
      <c r="D17" s="87" t="s">
        <v>72</v>
      </c>
      <c r="E17" s="132">
        <f aca="true" t="shared" si="2" ref="E17:F19">C17/$D$87</f>
        <v>0</v>
      </c>
      <c r="F17" s="71" t="e">
        <f t="shared" si="2"/>
        <v>#VALUE!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29">
        <v>0</v>
      </c>
      <c r="D18" s="87" t="s">
        <v>72</v>
      </c>
      <c r="E18" s="132">
        <f t="shared" si="2"/>
        <v>0</v>
      </c>
      <c r="F18" s="71" t="e">
        <f t="shared" si="2"/>
        <v>#VALUE!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40">
        <v>60</v>
      </c>
      <c r="D19" s="87">
        <v>25100</v>
      </c>
      <c r="E19" s="115">
        <f t="shared" si="2"/>
        <v>0.5530463637201586</v>
      </c>
      <c r="F19" s="71">
        <f t="shared" si="2"/>
        <v>231.357728822933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0.194</v>
      </c>
      <c r="D22" s="14">
        <v>5.27</v>
      </c>
      <c r="E22" s="113">
        <f aca="true" t="shared" si="3" ref="E22:F24">C22*36.7437</f>
        <v>7.128277799999999</v>
      </c>
      <c r="F22" s="13">
        <f t="shared" si="3"/>
        <v>193.63929899999997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89</v>
      </c>
      <c r="C23" s="113">
        <v>0.194</v>
      </c>
      <c r="D23" s="14">
        <v>5.26</v>
      </c>
      <c r="E23" s="113">
        <f t="shared" si="3"/>
        <v>7.128277799999999</v>
      </c>
      <c r="F23" s="13">
        <f t="shared" si="3"/>
        <v>193.27186199999997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96</v>
      </c>
      <c r="C24" s="113">
        <v>0.182</v>
      </c>
      <c r="D24" s="75">
        <v>5.372</v>
      </c>
      <c r="E24" s="113">
        <f t="shared" si="3"/>
        <v>6.687353399999999</v>
      </c>
      <c r="F24" s="13">
        <f t="shared" si="3"/>
        <v>197.38715639999998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0">
        <v>1.23</v>
      </c>
      <c r="D27" s="71">
        <v>180</v>
      </c>
      <c r="E27" s="130">
        <f aca="true" t="shared" si="4" ref="E27:F29">C27/$D$86</f>
        <v>1.3932940643407339</v>
      </c>
      <c r="F27" s="71">
        <f>D27/$D$86</f>
        <v>203.89669234254643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90</v>
      </c>
      <c r="C28" s="130">
        <v>0.94</v>
      </c>
      <c r="D28" s="13">
        <v>185.25</v>
      </c>
      <c r="E28" s="130">
        <f t="shared" si="4"/>
        <v>1.0647938377888535</v>
      </c>
      <c r="F28" s="71">
        <f t="shared" si="4"/>
        <v>209.84367920253737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0">
        <v>0.92</v>
      </c>
      <c r="D29" s="13">
        <v>188.5</v>
      </c>
      <c r="E29" s="130">
        <f>C29/$D$86</f>
        <v>1.042138649750793</v>
      </c>
      <c r="F29" s="71">
        <f t="shared" si="4"/>
        <v>213.52514725872223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0">
        <v>0.27</v>
      </c>
      <c r="D32" s="13">
        <v>364</v>
      </c>
      <c r="E32" s="130">
        <f aca="true" t="shared" si="5" ref="E32:F34">C32/$D$86</f>
        <v>0.30584503851381967</v>
      </c>
      <c r="F32" s="71">
        <f t="shared" si="5"/>
        <v>412.32442229270504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0">
        <v>0.14</v>
      </c>
      <c r="D33" s="13">
        <v>367.75</v>
      </c>
      <c r="E33" s="130">
        <f t="shared" si="5"/>
        <v>0.15858631626642503</v>
      </c>
      <c r="F33" s="71">
        <f>D33/$D$86</f>
        <v>416.5722700498414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94</v>
      </c>
      <c r="C34" s="130">
        <v>0.13</v>
      </c>
      <c r="D34" s="66">
        <v>370.5</v>
      </c>
      <c r="E34" s="130">
        <f t="shared" si="5"/>
        <v>0.14725872224739464</v>
      </c>
      <c r="F34" s="71">
        <f t="shared" si="5"/>
        <v>419.68735840507475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0.05</v>
      </c>
      <c r="D37" s="75">
        <v>2.74</v>
      </c>
      <c r="E37" s="113">
        <f aca="true" t="shared" si="6" ref="E37:F39">C37*58.0164</f>
        <v>2.90082</v>
      </c>
      <c r="F37" s="71">
        <f t="shared" si="6"/>
        <v>158.964936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87</v>
      </c>
      <c r="C38" s="113">
        <v>0.012</v>
      </c>
      <c r="D38" s="75">
        <v>2.79</v>
      </c>
      <c r="E38" s="113">
        <f t="shared" si="6"/>
        <v>0.6961968</v>
      </c>
      <c r="F38" s="71">
        <f t="shared" si="6"/>
        <v>161.865756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3">
        <v>0.03</v>
      </c>
      <c r="D39" s="75">
        <v>2.752</v>
      </c>
      <c r="E39" s="113">
        <f t="shared" si="6"/>
        <v>1.740492</v>
      </c>
      <c r="F39" s="71">
        <f t="shared" si="6"/>
        <v>159.6611328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3">
        <v>0.12</v>
      </c>
      <c r="D42" s="75">
        <v>9.004</v>
      </c>
      <c r="E42" s="113">
        <f aca="true" t="shared" si="7" ref="E42:F44">C42*36.7437</f>
        <v>4.409243999999999</v>
      </c>
      <c r="F42" s="71">
        <f t="shared" si="7"/>
        <v>330.8402748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3">
        <v>0.106</v>
      </c>
      <c r="D43" s="75">
        <v>9.05</v>
      </c>
      <c r="E43" s="113">
        <f t="shared" si="7"/>
        <v>3.8948321999999997</v>
      </c>
      <c r="F43" s="71">
        <f t="shared" si="7"/>
        <v>332.530485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3">
        <v>0.11</v>
      </c>
      <c r="D44" s="75">
        <v>9.112</v>
      </c>
      <c r="E44" s="113">
        <f t="shared" si="7"/>
        <v>4.0418069999999995</v>
      </c>
      <c r="F44" s="71">
        <f t="shared" si="7"/>
        <v>334.80859439999995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73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29">
        <v>0</v>
      </c>
      <c r="D47" s="87" t="s">
        <v>72</v>
      </c>
      <c r="E47" s="132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83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78</v>
      </c>
      <c r="C52" s="116">
        <v>0.9</v>
      </c>
      <c r="D52" s="76">
        <v>312.5</v>
      </c>
      <c r="E52" s="116">
        <f aca="true" t="shared" si="8" ref="E52:F54">C52*1.1023</f>
        <v>0.9920700000000001</v>
      </c>
      <c r="F52" s="76">
        <f t="shared" si="8"/>
        <v>344.46875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6">
        <v>2.1</v>
      </c>
      <c r="D53" s="76">
        <v>314.9</v>
      </c>
      <c r="E53" s="116">
        <f t="shared" si="8"/>
        <v>2.31483</v>
      </c>
      <c r="F53" s="76">
        <f t="shared" si="8"/>
        <v>347.11427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6">
        <v>2.5</v>
      </c>
      <c r="D54" s="76">
        <v>316.8</v>
      </c>
      <c r="E54" s="116">
        <f>C54*1.1023</f>
        <v>2.75575</v>
      </c>
      <c r="F54" s="76">
        <f t="shared" si="8"/>
        <v>349.20864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5">
        <v>0.43</v>
      </c>
      <c r="D57" s="71">
        <v>28.27</v>
      </c>
      <c r="E57" s="115">
        <f aca="true" t="shared" si="9" ref="E57:F59">C57/454*1000</f>
        <v>0.947136563876652</v>
      </c>
      <c r="F57" s="71">
        <f t="shared" si="9"/>
        <v>62.26872246696035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15">
        <v>0.44</v>
      </c>
      <c r="D58" s="71">
        <v>28.45</v>
      </c>
      <c r="E58" s="115">
        <f t="shared" si="9"/>
        <v>0.9691629955947136</v>
      </c>
      <c r="F58" s="71">
        <f t="shared" si="9"/>
        <v>62.66519823788547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15">
        <v>0.45</v>
      </c>
      <c r="D59" s="71">
        <v>28.47</v>
      </c>
      <c r="E59" s="115">
        <f t="shared" si="9"/>
        <v>0.9911894273127754</v>
      </c>
      <c r="F59" s="71">
        <f t="shared" si="9"/>
        <v>62.709251101321584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6">
        <v>0.135</v>
      </c>
      <c r="D62" s="75">
        <v>11.15</v>
      </c>
      <c r="E62" s="116">
        <f aca="true" t="shared" si="10" ref="E62:F64">C62*22.026</f>
        <v>2.97351</v>
      </c>
      <c r="F62" s="71">
        <f t="shared" si="10"/>
        <v>245.5899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87</v>
      </c>
      <c r="C63" s="116">
        <v>0.08</v>
      </c>
      <c r="D63" s="75">
        <v>11.6</v>
      </c>
      <c r="E63" s="116">
        <f t="shared" si="10"/>
        <v>1.76208</v>
      </c>
      <c r="F63" s="71">
        <f t="shared" si="10"/>
        <v>255.5016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97</v>
      </c>
      <c r="C64" s="116">
        <v>0.075</v>
      </c>
      <c r="D64" s="75">
        <v>11.815</v>
      </c>
      <c r="E64" s="116">
        <f t="shared" si="10"/>
        <v>1.65195</v>
      </c>
      <c r="F64" s="71">
        <f t="shared" si="10"/>
        <v>260.23719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3" t="s">
        <v>77</v>
      </c>
      <c r="D66" s="144"/>
      <c r="E66" s="143" t="s">
        <v>23</v>
      </c>
      <c r="F66" s="144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86</v>
      </c>
      <c r="C67" s="113">
        <v>0.056</v>
      </c>
      <c r="D67" s="75">
        <v>1.51</v>
      </c>
      <c r="E67" s="113">
        <f aca="true" t="shared" si="11" ref="E67:F69">C67/3.785</f>
        <v>0.014795244385733156</v>
      </c>
      <c r="F67" s="71">
        <f t="shared" si="11"/>
        <v>0.39894319682959045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78</v>
      </c>
      <c r="C68" s="113">
        <v>0.055</v>
      </c>
      <c r="D68" s="75">
        <v>1.525</v>
      </c>
      <c r="E68" s="113">
        <f t="shared" si="11"/>
        <v>0.01453104359313078</v>
      </c>
      <c r="F68" s="71">
        <f t="shared" si="11"/>
        <v>0.4029062087186261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88</v>
      </c>
      <c r="C69" s="113">
        <v>0.055</v>
      </c>
      <c r="D69" s="75">
        <v>1.532</v>
      </c>
      <c r="E69" s="113">
        <f t="shared" si="11"/>
        <v>0.01453104359313078</v>
      </c>
      <c r="F69" s="71">
        <f t="shared" si="11"/>
        <v>0.4047556142668428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3" t="s">
        <v>25</v>
      </c>
      <c r="D71" s="144"/>
      <c r="E71" s="143" t="s">
        <v>26</v>
      </c>
      <c r="F71" s="144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86</v>
      </c>
      <c r="C72" s="139">
        <v>0</v>
      </c>
      <c r="D72" s="125" t="s">
        <v>72</v>
      </c>
      <c r="E72" s="139">
        <f>C72/454*100</f>
        <v>0</v>
      </c>
      <c r="F72" s="77" t="s">
        <v>72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78</v>
      </c>
      <c r="C73" s="162">
        <v>0.00075</v>
      </c>
      <c r="D73" s="125">
        <v>1.04675</v>
      </c>
      <c r="E73" s="162">
        <f>C73/454*100</f>
        <v>0.00016519823788546255</v>
      </c>
      <c r="F73" s="77">
        <f>D73/454*1000</f>
        <v>2.3056167400881056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88</v>
      </c>
      <c r="C74" s="162">
        <v>0.0025</v>
      </c>
      <c r="D74" s="125">
        <v>1.0675</v>
      </c>
      <c r="E74" s="162">
        <f>C74/454*100</f>
        <v>0.0005506607929515419</v>
      </c>
      <c r="F74" s="77">
        <f>D74/454*1000</f>
        <v>2.3513215859030834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1" t="s">
        <v>25</v>
      </c>
      <c r="D76" s="151"/>
      <c r="E76" s="143" t="s">
        <v>28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4">
        <v>0.0021</v>
      </c>
      <c r="D77" s="126" t="s">
        <v>72</v>
      </c>
      <c r="E77" s="134">
        <f aca="true" t="shared" si="12" ref="E77:F79">C77/454*1000000</f>
        <v>4.6255506607929515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34">
        <v>0.0016</v>
      </c>
      <c r="D78" s="126">
        <v>0.1261</v>
      </c>
      <c r="E78" s="134">
        <f t="shared" si="12"/>
        <v>3.524229074889868</v>
      </c>
      <c r="F78" s="71">
        <f t="shared" si="12"/>
        <v>277.7533039647577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34">
        <v>0.0009</v>
      </c>
      <c r="D79" s="126" t="s">
        <v>72</v>
      </c>
      <c r="E79" s="134">
        <f t="shared" si="12"/>
        <v>1.9823788546255507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1.1327</v>
      </c>
      <c r="F85" s="137">
        <v>0.0092</v>
      </c>
      <c r="G85" s="137">
        <v>1.2671</v>
      </c>
      <c r="H85" s="137">
        <v>1.0166</v>
      </c>
      <c r="I85" s="137">
        <v>0.7634</v>
      </c>
      <c r="J85" s="137">
        <v>0.6993</v>
      </c>
      <c r="K85" s="137">
        <v>0.128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0.8828</v>
      </c>
      <c r="E86" s="137" t="s">
        <v>72</v>
      </c>
      <c r="F86" s="137">
        <v>0.0081</v>
      </c>
      <c r="G86" s="137">
        <v>1.1187</v>
      </c>
      <c r="H86" s="137">
        <v>0.8975</v>
      </c>
      <c r="I86" s="137">
        <v>0.674</v>
      </c>
      <c r="J86" s="137">
        <v>0.6174</v>
      </c>
      <c r="K86" s="137">
        <v>0.113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108.49</v>
      </c>
      <c r="E87" s="137">
        <v>122.8866</v>
      </c>
      <c r="F87" s="137" t="s">
        <v>72</v>
      </c>
      <c r="G87" s="137">
        <v>137.4677</v>
      </c>
      <c r="H87" s="137">
        <v>110.2877</v>
      </c>
      <c r="I87" s="137">
        <v>82.8231</v>
      </c>
      <c r="J87" s="137">
        <v>75.8671</v>
      </c>
      <c r="K87" s="137">
        <v>13.8901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0.7892</v>
      </c>
      <c r="E88" s="137">
        <v>0.8939</v>
      </c>
      <c r="F88" s="137">
        <v>0.0073</v>
      </c>
      <c r="G88" s="137" t="s">
        <v>72</v>
      </c>
      <c r="H88" s="137">
        <v>0.8023</v>
      </c>
      <c r="I88" s="137">
        <v>0.6025</v>
      </c>
      <c r="J88" s="137">
        <v>0.5519</v>
      </c>
      <c r="K88" s="137">
        <v>0.101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0.9837</v>
      </c>
      <c r="E89" s="137">
        <v>1.1142</v>
      </c>
      <c r="F89" s="137">
        <v>0.0091</v>
      </c>
      <c r="G89" s="137">
        <v>1.2464</v>
      </c>
      <c r="H89" s="137" t="s">
        <v>72</v>
      </c>
      <c r="I89" s="137">
        <v>0.751</v>
      </c>
      <c r="J89" s="137">
        <v>0.6879</v>
      </c>
      <c r="K89" s="137">
        <v>0.1259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1.3099</v>
      </c>
      <c r="E90" s="137">
        <v>1.4837</v>
      </c>
      <c r="F90" s="137">
        <v>0.0121</v>
      </c>
      <c r="G90" s="137">
        <v>1.6598</v>
      </c>
      <c r="H90" s="137">
        <v>1.3316</v>
      </c>
      <c r="I90" s="137" t="s">
        <v>72</v>
      </c>
      <c r="J90" s="137">
        <v>0.916</v>
      </c>
      <c r="K90" s="137">
        <v>0.1677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1.43</v>
      </c>
      <c r="E91" s="137">
        <v>1.6198</v>
      </c>
      <c r="F91" s="137">
        <v>0.0132</v>
      </c>
      <c r="G91" s="137">
        <v>1.812</v>
      </c>
      <c r="H91" s="137">
        <v>1.4537</v>
      </c>
      <c r="I91" s="137">
        <v>1.0917</v>
      </c>
      <c r="J91" s="137" t="s">
        <v>72</v>
      </c>
      <c r="K91" s="137">
        <v>0.1831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7.8106</v>
      </c>
      <c r="E92" s="137">
        <v>8.8471</v>
      </c>
      <c r="F92" s="137">
        <v>0.072</v>
      </c>
      <c r="G92" s="137">
        <v>9.8968</v>
      </c>
      <c r="H92" s="137">
        <v>7.94</v>
      </c>
      <c r="I92" s="137">
        <v>5.9627</v>
      </c>
      <c r="J92" s="137">
        <v>5.462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0.8828462964597863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55</v>
      </c>
      <c r="C115" s="150"/>
      <c r="D115" s="150"/>
      <c r="E115" s="150"/>
      <c r="F115" s="15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56</v>
      </c>
      <c r="C116" s="150"/>
      <c r="D116" s="150"/>
      <c r="E116" s="150"/>
      <c r="F116" s="15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57</v>
      </c>
      <c r="C117" s="150"/>
      <c r="D117" s="150"/>
      <c r="E117" s="150"/>
      <c r="F117" s="15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58</v>
      </c>
      <c r="C118" s="150"/>
      <c r="D118" s="150"/>
      <c r="E118" s="150"/>
      <c r="F118" s="15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59</v>
      </c>
      <c r="C119" s="150"/>
      <c r="D119" s="150"/>
      <c r="E119" s="150"/>
      <c r="F119" s="15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60</v>
      </c>
      <c r="C120" s="150"/>
      <c r="D120" s="150"/>
      <c r="E120" s="150"/>
      <c r="F120" s="15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61</v>
      </c>
      <c r="C121" s="149"/>
      <c r="D121" s="149"/>
      <c r="E121" s="149"/>
      <c r="F121" s="149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2"/>
      <c r="D123" s="161"/>
      <c r="E123" s="161"/>
      <c r="F123" s="153"/>
      <c r="G123" s="119"/>
      <c r="H123" s="119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19"/>
      <c r="H124" s="119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19"/>
      <c r="H125" s="119"/>
    </row>
    <row r="126" spans="2:8" ht="15" customHeight="1">
      <c r="B126" s="155" t="s">
        <v>69</v>
      </c>
      <c r="C126" s="157" t="s">
        <v>70</v>
      </c>
      <c r="D126" s="158"/>
      <c r="E126" s="157" t="s">
        <v>71</v>
      </c>
      <c r="F126" s="158"/>
      <c r="G126" s="119"/>
      <c r="H126" s="119"/>
    </row>
    <row r="127" spans="2:8" ht="15" customHeight="1">
      <c r="B127" s="156"/>
      <c r="C127" s="159"/>
      <c r="D127" s="160"/>
      <c r="E127" s="159"/>
      <c r="F127" s="160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2019-07-01T07:04:52Z</dcterms:modified>
  <cp:category/>
  <cp:version/>
  <cp:contentType/>
  <cp:contentStatus/>
</cp:coreProperties>
</file>