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<sst xmlns="http://schemas.openxmlformats.org/spreadsheetml/2006/main" count="162" uniqueCount="110">
  <si>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</si>
  <si>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</si>
  <si>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</si>
  <si>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</si>
  <si>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</si>
  <si>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</si>
  <si>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</si>
  <si>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</si>
  <si>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</si>
  <si>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</si>
  <si>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</si>
  <si>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</si>
  <si>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</si>
  <si>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</si>
  <si>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</si>
  <si>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</si>
  <si>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</si>
  <si>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</si>
  <si>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</si>
  <si>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</si>
  <si>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</si>
  <si>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</si>
  <si>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</si>
  <si>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</si>
  <si>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</si>
  <si>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</si>
  <si>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</si>
  <si>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</si>
  <si>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</si>
  <si>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</si>
  <si>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</si>
  <si>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</si>
  <si>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</si>
  <si>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</si>
  <si>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</si>
  <si>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</si>
  <si>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</si>
  <si>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</si>
  <si>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</si>
  <si>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</si>
  <si>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</si>
  <si>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</si>
  <si>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</si>
  <si>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</si>
  <si>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</si>
  <si>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</si>
  <si>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</si>
  <si>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</si>
  <si>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</si>
  <si>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</si>
  <si>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</si>
  <si>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</si>
  <si>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</si>
  <si>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</si>
  <si>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</si>
  <si>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</si>
  <si>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</si>
  <si>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</si>
  <si>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</si>
  <si>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</si>
  <si>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</si>
  <si>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</si>
  <si>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</si>
  <si>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</si>
  <si>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</si>
  <si>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</si>
  <si>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</si>
  <si>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</si>
  <si>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</si>
  <si>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</si>
  <si>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</si>
  <si>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</si>
  <si>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</si>
  <si>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</si>
  <si>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</si>
  <si>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</si>
  <si>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</si>
  <si>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</si>
  <si>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</si>
  <si>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</si>
  <si>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</si>
  <si>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</si>
  <si>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</si>
  <si>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</si>
  <si>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</si>
  <si>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</si>
  <si>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</si>
  <si>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</si>
  <si>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</si>
  <si>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</si>
  <si>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</si>
  <si>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</si>
  <si>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</si>
  <si>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</si>
  <si>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</si>
  <si>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</si>
  <si>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</si>
  <si>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</si>
  <si>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</si>
  <si>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</si>
  <si>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</si>
  <si>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</si>
  <si>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</si>
  <si>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</si>
  <si>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</si>
  <si>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</si>
  <si>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</si>
  <si>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</si>
  <si>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</si>
  <si>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28 червня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</si>
</sst>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9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5" fillId="3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87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74" fontId="78" fillId="0" borderId="10" xfId="0" applyNumberFormat="1" applyFont="1" applyFill="1" applyBorder="1" applyAlignment="1">
      <alignment horizontal="center" vertical="top" wrapText="1"/>
    </xf>
    <xf numFmtId="173" fontId="78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3" fontId="58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6" t="s">
        <v>109</v>
      </c>
      <c r="D4" s="177"/>
      <c r="E4" s="177"/>
      <c r="F4" s="17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4" t="s">
        <v>5</v>
      </c>
      <c r="D6" s="175"/>
      <c r="E6" s="171" t="s">
        <v>6</v>
      </c>
      <c r="F6" s="171"/>
      <c r="G6" s="26"/>
      <c r="I6"/>
    </row>
    <row r="7" spans="2:8" s="6" customFormat="1" ht="15">
      <c r="B7" s="27" t="s">
        <v>89</v>
      </c>
      <c r="C7" s="163">
        <v>0</v>
      </c>
      <c r="D7" s="14">
        <v>3.846</v>
      </c>
      <c r="E7" s="163">
        <f aca="true" t="shared" si="0" ref="E7:F9">C7*39.3683</f>
        <v>0</v>
      </c>
      <c r="F7" s="13">
        <f t="shared" si="0"/>
        <v>151.41048179999999</v>
      </c>
      <c r="G7" s="28"/>
      <c r="H7" s="28"/>
    </row>
    <row r="8" spans="2:8" s="6" customFormat="1" ht="15">
      <c r="B8" s="27" t="s">
        <v>97</v>
      </c>
      <c r="C8" s="161">
        <v>0.004</v>
      </c>
      <c r="D8" s="14">
        <v>3.882</v>
      </c>
      <c r="E8" s="161">
        <f t="shared" si="0"/>
        <v>0.1574732</v>
      </c>
      <c r="F8" s="13">
        <f t="shared" si="0"/>
        <v>152.8277406</v>
      </c>
      <c r="G8" s="26"/>
      <c r="H8" s="26"/>
    </row>
    <row r="9" spans="2:17" s="6" customFormat="1" ht="15">
      <c r="B9" s="27" t="s">
        <v>104</v>
      </c>
      <c r="C9" s="163">
        <v>0</v>
      </c>
      <c r="D9" s="14">
        <v>3.95</v>
      </c>
      <c r="E9" s="163">
        <f t="shared" si="0"/>
        <v>0</v>
      </c>
      <c r="F9" s="13">
        <f t="shared" si="0"/>
        <v>155.504785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170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71" t="s">
        <v>7</v>
      </c>
      <c r="D11" s="171"/>
      <c r="E11" s="174" t="s">
        <v>6</v>
      </c>
      <c r="F11" s="175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6">
        <v>1.14</v>
      </c>
      <c r="D12" s="13">
        <v>178</v>
      </c>
      <c r="E12" s="166">
        <f>C12/D86</f>
        <v>1.26078301260783</v>
      </c>
      <c r="F12" s="95">
        <f>D12/D86</f>
        <v>196.859101968591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92">
        <v>0</v>
      </c>
      <c r="D13" s="13">
        <v>168.5</v>
      </c>
      <c r="E13" s="192">
        <f>C13/D86</f>
        <v>0</v>
      </c>
      <c r="F13" s="95">
        <f>D13/D86</f>
        <v>186.35257686352577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106</v>
      </c>
      <c r="C14" s="162">
        <v>0.43</v>
      </c>
      <c r="D14" s="13">
        <v>171.75</v>
      </c>
      <c r="E14" s="162">
        <f>C14/D86</f>
        <v>0.47555850475558503</v>
      </c>
      <c r="F14" s="95">
        <f>D14/D86</f>
        <v>189.94691439946914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71" t="s">
        <v>87</v>
      </c>
      <c r="D16" s="171"/>
      <c r="E16" s="174" t="s">
        <v>6</v>
      </c>
      <c r="F16" s="175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92</v>
      </c>
      <c r="C17" s="166">
        <v>190</v>
      </c>
      <c r="D17" s="119">
        <v>19750</v>
      </c>
      <c r="E17" s="166">
        <f aca="true" t="shared" si="1" ref="E17:F19">C17/$D$87</f>
        <v>1.8585542404382274</v>
      </c>
      <c r="F17" s="95">
        <f t="shared" si="1"/>
        <v>193.19182236134208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27" t="s">
        <v>99</v>
      </c>
      <c r="C18" s="166">
        <v>20</v>
      </c>
      <c r="D18" s="120">
        <v>21170</v>
      </c>
      <c r="E18" s="166">
        <f t="shared" si="1"/>
        <v>0.19563728846718184</v>
      </c>
      <c r="F18" s="95">
        <f t="shared" si="1"/>
        <v>207.08206984251197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107</v>
      </c>
      <c r="C19" s="166">
        <v>150</v>
      </c>
      <c r="D19" s="120">
        <v>21600</v>
      </c>
      <c r="E19" s="166">
        <f t="shared" si="1"/>
        <v>1.4672796635038639</v>
      </c>
      <c r="F19" s="95">
        <f t="shared" si="1"/>
        <v>211.28827154455638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4" t="s">
        <v>5</v>
      </c>
      <c r="D21" s="175"/>
      <c r="E21" s="171" t="s">
        <v>6</v>
      </c>
      <c r="F21" s="171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89</v>
      </c>
      <c r="C22" s="161">
        <v>0.03</v>
      </c>
      <c r="D22" s="14">
        <v>4.42</v>
      </c>
      <c r="E22" s="161">
        <f aca="true" t="shared" si="2" ref="E22:F24">C22*36.7437</f>
        <v>1.1023109999999998</v>
      </c>
      <c r="F22" s="13">
        <f t="shared" si="2"/>
        <v>162.407154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97</v>
      </c>
      <c r="C23" s="161">
        <v>0.01</v>
      </c>
      <c r="D23" s="14">
        <v>4.572</v>
      </c>
      <c r="E23" s="161">
        <f t="shared" si="2"/>
        <v>0.36743699999999996</v>
      </c>
      <c r="F23" s="13">
        <f t="shared" si="2"/>
        <v>167.99219639999998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1">
        <v>0.01</v>
      </c>
      <c r="D24" s="126">
        <v>4.76</v>
      </c>
      <c r="E24" s="161">
        <f t="shared" si="2"/>
        <v>0.36743699999999996</v>
      </c>
      <c r="F24" s="13">
        <f t="shared" si="2"/>
        <v>174.90001199999998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71" t="s">
        <v>9</v>
      </c>
      <c r="D26" s="171"/>
      <c r="E26" s="174" t="s">
        <v>10</v>
      </c>
      <c r="F26" s="175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2">
        <v>0.78</v>
      </c>
      <c r="D27" s="95">
        <v>159.75</v>
      </c>
      <c r="E27" s="162">
        <f>C27/D86</f>
        <v>0.8626410086264101</v>
      </c>
      <c r="F27" s="95">
        <f>D27/D86</f>
        <v>176.67551426675513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96</v>
      </c>
      <c r="C28" s="162">
        <v>0.9</v>
      </c>
      <c r="D28" s="13">
        <v>165</v>
      </c>
      <c r="E28" s="162">
        <f>C28/D86</f>
        <v>0.9953550099535501</v>
      </c>
      <c r="F28" s="95">
        <f>D28/D86</f>
        <v>182.4817518248175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62">
        <v>0.87</v>
      </c>
      <c r="D29" s="13">
        <v>170.75</v>
      </c>
      <c r="E29" s="162">
        <f>C29/D86</f>
        <v>0.962176509621765</v>
      </c>
      <c r="F29" s="95">
        <f>D29/D86</f>
        <v>188.84096438840965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71" t="s">
        <v>12</v>
      </c>
      <c r="D31" s="171"/>
      <c r="E31" s="171" t="s">
        <v>10</v>
      </c>
      <c r="F31" s="171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6">
        <v>0.91</v>
      </c>
      <c r="D32" s="13">
        <v>359.5</v>
      </c>
      <c r="E32" s="166">
        <f>C32/D86</f>
        <v>1.006414510064145</v>
      </c>
      <c r="F32" s="95">
        <f>D32/D86</f>
        <v>397.5890289758903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6">
        <v>0.69</v>
      </c>
      <c r="D33" s="13">
        <v>365.25</v>
      </c>
      <c r="E33" s="166">
        <f>C33/$D$86</f>
        <v>0.763105507631055</v>
      </c>
      <c r="F33" s="95">
        <f>D33/$D$86</f>
        <v>403.9482415394824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101</v>
      </c>
      <c r="C34" s="166">
        <v>0.69</v>
      </c>
      <c r="D34" s="89">
        <v>366.75</v>
      </c>
      <c r="E34" s="166">
        <f>C34/$D$86</f>
        <v>0.763105507631055</v>
      </c>
      <c r="F34" s="95">
        <f>D34/$D$86</f>
        <v>405.60716655607166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2" t="s">
        <v>5</v>
      </c>
      <c r="D36" s="173"/>
      <c r="E36" s="172" t="s">
        <v>6</v>
      </c>
      <c r="F36" s="173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89</v>
      </c>
      <c r="C37" s="165">
        <v>0.02</v>
      </c>
      <c r="D37" s="99">
        <v>2.064</v>
      </c>
      <c r="E37" s="165">
        <f aca="true" t="shared" si="3" ref="E37:F39">C37*58.0164</f>
        <v>1.160328</v>
      </c>
      <c r="F37" s="95">
        <f t="shared" si="3"/>
        <v>119.7458496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65">
        <v>0.006</v>
      </c>
      <c r="D38" s="99">
        <v>2.004</v>
      </c>
      <c r="E38" s="165">
        <f t="shared" si="3"/>
        <v>0.3480984</v>
      </c>
      <c r="F38" s="95">
        <f t="shared" si="3"/>
        <v>116.2648656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5">
        <v>0.016</v>
      </c>
      <c r="D39" s="99">
        <v>2.022</v>
      </c>
      <c r="E39" s="165">
        <f t="shared" si="3"/>
        <v>0.9282623999999999</v>
      </c>
      <c r="F39" s="95">
        <f t="shared" si="3"/>
        <v>117.30916079999999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1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2" t="s">
        <v>5</v>
      </c>
      <c r="D41" s="173"/>
      <c r="E41" s="172" t="s">
        <v>6</v>
      </c>
      <c r="F41" s="173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89</v>
      </c>
      <c r="C42" s="165">
        <v>0.174</v>
      </c>
      <c r="D42" s="99">
        <v>11.506</v>
      </c>
      <c r="E42" s="165">
        <f aca="true" t="shared" si="4" ref="E42:F44">C42*36.7437</f>
        <v>6.393403799999999</v>
      </c>
      <c r="F42" s="95">
        <f t="shared" si="4"/>
        <v>422.7730122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98</v>
      </c>
      <c r="C43" s="165">
        <v>0.164</v>
      </c>
      <c r="D43" s="99">
        <v>11.49</v>
      </c>
      <c r="E43" s="165">
        <f t="shared" si="4"/>
        <v>6.0259668</v>
      </c>
      <c r="F43" s="95">
        <f t="shared" si="4"/>
        <v>422.18511299999994</v>
      </c>
      <c r="G43" s="28"/>
      <c r="H43" s="26"/>
      <c r="K43" s="25"/>
      <c r="L43" s="25"/>
      <c r="M43" s="25"/>
    </row>
    <row r="44" spans="2:13" s="6" customFormat="1" ht="15">
      <c r="B44" s="27" t="s">
        <v>97</v>
      </c>
      <c r="C44" s="165">
        <v>0.162</v>
      </c>
      <c r="D44" s="99">
        <v>11.302</v>
      </c>
      <c r="E44" s="165">
        <f t="shared" si="4"/>
        <v>5.9524794</v>
      </c>
      <c r="F44" s="95">
        <f t="shared" si="4"/>
        <v>415.27729739999995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71" t="s">
        <v>86</v>
      </c>
      <c r="D46" s="171"/>
      <c r="E46" s="174" t="s">
        <v>6</v>
      </c>
      <c r="F46" s="175"/>
      <c r="G46" s="32"/>
      <c r="H46" s="32"/>
      <c r="I46" s="24"/>
      <c r="K46" s="25"/>
      <c r="L46" s="25"/>
      <c r="M46" s="25"/>
    </row>
    <row r="47" spans="2:13" s="6" customFormat="1" ht="15">
      <c r="B47" s="125" t="s">
        <v>93</v>
      </c>
      <c r="C47" s="194">
        <v>1200</v>
      </c>
      <c r="D47" s="193" t="s">
        <v>83</v>
      </c>
      <c r="E47" s="161">
        <f aca="true" t="shared" si="5" ref="E47:F49">C47/$D$87</f>
        <v>11.73823730803091</v>
      </c>
      <c r="F47" s="95" t="s">
        <v>83</v>
      </c>
      <c r="G47" s="32"/>
      <c r="H47" s="32"/>
      <c r="I47" s="24"/>
      <c r="K47" s="25"/>
      <c r="L47" s="25"/>
      <c r="M47" s="25"/>
    </row>
    <row r="48" spans="2:13" s="6" customFormat="1" ht="15">
      <c r="B48" s="27" t="s">
        <v>100</v>
      </c>
      <c r="C48" s="194">
        <v>200</v>
      </c>
      <c r="D48" s="121">
        <v>44200</v>
      </c>
      <c r="E48" s="161">
        <f t="shared" si="5"/>
        <v>1.9563728846718185</v>
      </c>
      <c r="F48" s="95">
        <f t="shared" si="5"/>
        <v>432.35840751247184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108</v>
      </c>
      <c r="C49" s="164">
        <v>630</v>
      </c>
      <c r="D49" s="121">
        <v>51300</v>
      </c>
      <c r="E49" s="165">
        <f t="shared" si="5"/>
        <v>6.162574586716228</v>
      </c>
      <c r="F49" s="95">
        <f t="shared" si="5"/>
        <v>501.8096449183214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2" t="s">
        <v>17</v>
      </c>
      <c r="D51" s="173"/>
      <c r="E51" s="172" t="s">
        <v>6</v>
      </c>
      <c r="F51" s="173"/>
      <c r="G51" s="32"/>
      <c r="H51" s="32"/>
      <c r="I51" s="24"/>
      <c r="J51" s="6"/>
    </row>
    <row r="52" spans="2:13" s="24" customFormat="1" ht="15.75" thickBot="1">
      <c r="B52" s="27" t="s">
        <v>89</v>
      </c>
      <c r="C52" s="165">
        <v>8.4</v>
      </c>
      <c r="D52" s="100">
        <v>392.5</v>
      </c>
      <c r="E52" s="165">
        <f aca="true" t="shared" si="6" ref="E52:F54">C52*1.1023</f>
        <v>9.25932</v>
      </c>
      <c r="F52" s="100">
        <f t="shared" si="6"/>
        <v>432.65275</v>
      </c>
      <c r="G52" s="28"/>
      <c r="H52" s="26"/>
      <c r="K52" s="6"/>
      <c r="L52" s="6"/>
      <c r="M52" s="6"/>
    </row>
    <row r="53" spans="2:19" s="24" customFormat="1" ht="15.75" thickBot="1">
      <c r="B53" s="27" t="s">
        <v>98</v>
      </c>
      <c r="C53" s="165">
        <v>8.5</v>
      </c>
      <c r="D53" s="100">
        <v>393.5</v>
      </c>
      <c r="E53" s="165">
        <f t="shared" si="6"/>
        <v>9.36955</v>
      </c>
      <c r="F53" s="100">
        <f t="shared" si="6"/>
        <v>433.75505000000004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97</v>
      </c>
      <c r="C54" s="165">
        <v>8.7</v>
      </c>
      <c r="D54" s="146">
        <v>392</v>
      </c>
      <c r="E54" s="165">
        <f t="shared" si="6"/>
        <v>9.59001</v>
      </c>
      <c r="F54" s="100">
        <f t="shared" si="6"/>
        <v>432.1016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2" t="s">
        <v>19</v>
      </c>
      <c r="D56" s="173"/>
      <c r="E56" s="172" t="s">
        <v>20</v>
      </c>
      <c r="F56" s="173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89</v>
      </c>
      <c r="C57" s="162">
        <v>0.15</v>
      </c>
      <c r="D57" s="95">
        <v>31.09</v>
      </c>
      <c r="E57" s="162">
        <f aca="true" t="shared" si="7" ref="E57:F59">C57/454*1000</f>
        <v>0.3303964757709251</v>
      </c>
      <c r="F57" s="95">
        <f t="shared" si="7"/>
        <v>68.48017621145375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98</v>
      </c>
      <c r="C58" s="162">
        <v>0.15</v>
      </c>
      <c r="D58" s="95">
        <v>31.23</v>
      </c>
      <c r="E58" s="162">
        <f t="shared" si="7"/>
        <v>0.3303964757709251</v>
      </c>
      <c r="F58" s="95">
        <f t="shared" si="7"/>
        <v>68.7885462555066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97</v>
      </c>
      <c r="C59" s="162">
        <v>0.14</v>
      </c>
      <c r="D59" s="95">
        <v>31.36</v>
      </c>
      <c r="E59" s="162">
        <f t="shared" si="7"/>
        <v>0.30837004405286345</v>
      </c>
      <c r="F59" s="95">
        <f t="shared" si="7"/>
        <v>69.0748898678414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2" t="s">
        <v>22</v>
      </c>
      <c r="D61" s="173"/>
      <c r="E61" s="172" t="s">
        <v>6</v>
      </c>
      <c r="F61" s="173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89</v>
      </c>
      <c r="C62" s="161">
        <v>0.17</v>
      </c>
      <c r="D62" s="99">
        <v>10.67</v>
      </c>
      <c r="E62" s="161">
        <f aca="true" t="shared" si="8" ref="E62:F64">C62*22.0462</f>
        <v>3.7478540000000002</v>
      </c>
      <c r="F62" s="95">
        <f t="shared" si="8"/>
        <v>235.23295399999998</v>
      </c>
      <c r="G62" s="28"/>
      <c r="H62" s="26"/>
      <c r="I62" s="84"/>
      <c r="J62" s="84"/>
      <c r="K62" s="66"/>
      <c r="L62" s="147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61">
        <v>0.16</v>
      </c>
      <c r="D63" s="99">
        <v>10.93</v>
      </c>
      <c r="E63" s="161">
        <f t="shared" si="8"/>
        <v>3.527392</v>
      </c>
      <c r="F63" s="95">
        <f t="shared" si="8"/>
        <v>240.96496599999998</v>
      </c>
      <c r="G63" s="26"/>
      <c r="H63" s="26"/>
      <c r="I63" s="85"/>
      <c r="J63" s="148"/>
      <c r="K63" s="149"/>
      <c r="L63" s="148"/>
      <c r="M63" s="148"/>
      <c r="N63" s="148"/>
      <c r="O63" s="148"/>
      <c r="P63" s="148"/>
      <c r="Q63" s="148"/>
      <c r="R63" s="148"/>
      <c r="S63" s="150"/>
      <c r="T63" s="150"/>
      <c r="U63" s="150"/>
      <c r="V63" s="150"/>
      <c r="W63" s="148"/>
      <c r="X63" s="66"/>
    </row>
    <row r="64" spans="2:24" ht="15">
      <c r="B64" s="27" t="s">
        <v>105</v>
      </c>
      <c r="C64" s="161">
        <v>0.155</v>
      </c>
      <c r="D64" s="126">
        <v>11.165</v>
      </c>
      <c r="E64" s="161">
        <f t="shared" si="8"/>
        <v>3.4171609999999997</v>
      </c>
      <c r="F64" s="95">
        <f t="shared" si="8"/>
        <v>246.14582299999998</v>
      </c>
      <c r="G64" s="26"/>
      <c r="H64" s="144"/>
      <c r="I64" s="144"/>
      <c r="J64" s="151"/>
      <c r="K64" s="151"/>
      <c r="L64" s="151"/>
      <c r="M64" s="151"/>
      <c r="N64" s="151"/>
      <c r="O64" s="151"/>
      <c r="P64" s="151"/>
      <c r="Q64" s="148"/>
      <c r="R64" s="148"/>
      <c r="S64" s="152"/>
      <c r="T64" s="152"/>
      <c r="U64" s="152"/>
      <c r="V64" s="150"/>
      <c r="W64" s="148"/>
      <c r="X64" s="66"/>
    </row>
    <row r="65" spans="2:24" ht="15">
      <c r="B65" s="72"/>
      <c r="C65" s="93"/>
      <c r="D65" s="94"/>
      <c r="E65" s="124"/>
      <c r="F65" s="94"/>
      <c r="G65" s="26"/>
      <c r="H65" s="144"/>
      <c r="I65" s="145"/>
      <c r="J65" s="153"/>
      <c r="K65" s="151"/>
      <c r="L65" s="151"/>
      <c r="M65" s="151"/>
      <c r="N65" s="151"/>
      <c r="O65" s="151"/>
      <c r="P65" s="151"/>
      <c r="Q65" s="148"/>
      <c r="R65" s="148"/>
      <c r="S65" s="152"/>
      <c r="T65" s="152"/>
      <c r="U65" s="152"/>
      <c r="V65" s="150"/>
      <c r="W65" s="148"/>
      <c r="X65" s="66"/>
    </row>
    <row r="66" spans="2:25" ht="15.75" customHeight="1">
      <c r="B66" s="29" t="s">
        <v>23</v>
      </c>
      <c r="C66" s="172" t="s">
        <v>24</v>
      </c>
      <c r="D66" s="173"/>
      <c r="E66" s="172" t="s">
        <v>25</v>
      </c>
      <c r="F66" s="173"/>
      <c r="H66" s="144"/>
      <c r="I66" s="145"/>
      <c r="J66" s="151"/>
      <c r="K66" s="153"/>
      <c r="L66" s="151"/>
      <c r="M66" s="151"/>
      <c r="N66" s="151"/>
      <c r="O66" s="151"/>
      <c r="P66" s="151"/>
      <c r="Q66" s="148"/>
      <c r="R66" s="148"/>
      <c r="S66" s="152"/>
      <c r="T66" s="152"/>
      <c r="U66" s="152"/>
      <c r="V66" s="150"/>
      <c r="W66" s="148"/>
      <c r="X66" s="66"/>
      <c r="Y66" s="48"/>
    </row>
    <row r="67" spans="2:25" s="6" customFormat="1" ht="15.75" customHeight="1">
      <c r="B67" s="27" t="s">
        <v>89</v>
      </c>
      <c r="C67" s="161">
        <v>0.012</v>
      </c>
      <c r="D67" s="99">
        <v>1.607</v>
      </c>
      <c r="E67" s="161">
        <f aca="true" t="shared" si="9" ref="E67:F69">C67/3.785</f>
        <v>0.003170409511228534</v>
      </c>
      <c r="F67" s="95">
        <f t="shared" si="9"/>
        <v>0.4245706737120211</v>
      </c>
      <c r="G67" s="28"/>
      <c r="H67" s="144"/>
      <c r="I67" s="145"/>
      <c r="J67" s="151"/>
      <c r="K67" s="151"/>
      <c r="L67" s="153"/>
      <c r="M67" s="151"/>
      <c r="N67" s="151"/>
      <c r="O67" s="151"/>
      <c r="P67" s="151"/>
      <c r="Q67" s="148"/>
      <c r="R67" s="148"/>
      <c r="S67" s="152"/>
      <c r="T67" s="152"/>
      <c r="U67" s="152"/>
      <c r="V67" s="150"/>
      <c r="W67" s="148"/>
      <c r="X67" s="66"/>
      <c r="Y67" s="47"/>
    </row>
    <row r="68" spans="2:25" s="6" customFormat="1" ht="16.5" customHeight="1">
      <c r="B68" s="27" t="s">
        <v>98</v>
      </c>
      <c r="C68" s="161">
        <v>0.005</v>
      </c>
      <c r="D68" s="99">
        <v>1.603</v>
      </c>
      <c r="E68" s="161">
        <f t="shared" si="9"/>
        <v>0.001321003963011889</v>
      </c>
      <c r="F68" s="95">
        <f t="shared" si="9"/>
        <v>0.4235138705416116</v>
      </c>
      <c r="G68" s="26"/>
      <c r="H68" s="144"/>
      <c r="I68" s="145"/>
      <c r="J68" s="151"/>
      <c r="K68" s="151"/>
      <c r="L68" s="151"/>
      <c r="M68" s="153"/>
      <c r="N68" s="151"/>
      <c r="O68" s="151"/>
      <c r="P68" s="151"/>
      <c r="Q68" s="148"/>
      <c r="R68" s="148"/>
      <c r="S68" s="152"/>
      <c r="T68" s="152"/>
      <c r="U68" s="152"/>
      <c r="V68" s="154"/>
      <c r="W68" s="148"/>
      <c r="X68" s="66"/>
      <c r="Y68" s="47"/>
    </row>
    <row r="69" spans="2:25" s="6" customFormat="1" ht="16.5" customHeight="1">
      <c r="B69" s="27" t="s">
        <v>97</v>
      </c>
      <c r="C69" s="161">
        <v>0.005</v>
      </c>
      <c r="D69" s="99">
        <v>1.579</v>
      </c>
      <c r="E69" s="161">
        <f t="shared" si="9"/>
        <v>0.001321003963011889</v>
      </c>
      <c r="F69" s="95">
        <f t="shared" si="9"/>
        <v>0.4171730515191545</v>
      </c>
      <c r="G69" s="26"/>
      <c r="H69" s="144"/>
      <c r="I69" s="145"/>
      <c r="J69" s="151"/>
      <c r="K69" s="151"/>
      <c r="L69" s="151"/>
      <c r="M69" s="151"/>
      <c r="N69" s="153"/>
      <c r="O69" s="151"/>
      <c r="P69" s="151"/>
      <c r="Q69" s="149"/>
      <c r="R69" s="148"/>
      <c r="S69" s="152"/>
      <c r="T69" s="152"/>
      <c r="U69" s="152"/>
      <c r="V69" s="154"/>
      <c r="W69" s="148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4"/>
      <c r="I70" s="145"/>
      <c r="J70" s="151"/>
      <c r="K70" s="151"/>
      <c r="L70" s="151"/>
      <c r="M70" s="151"/>
      <c r="N70" s="151"/>
      <c r="O70" s="153"/>
      <c r="P70" s="151"/>
      <c r="Q70" s="148"/>
      <c r="R70" s="148"/>
      <c r="S70" s="155"/>
      <c r="T70" s="156"/>
      <c r="U70" s="152"/>
      <c r="V70" s="150"/>
      <c r="W70" s="157"/>
      <c r="X70" s="66"/>
      <c r="Y70" s="48"/>
    </row>
    <row r="71" spans="2:25" ht="15.75" customHeight="1">
      <c r="B71" s="29" t="s">
        <v>26</v>
      </c>
      <c r="C71" s="172" t="s">
        <v>27</v>
      </c>
      <c r="D71" s="173"/>
      <c r="E71" s="172" t="s">
        <v>28</v>
      </c>
      <c r="F71" s="173"/>
      <c r="G71" s="34"/>
      <c r="H71" s="144"/>
      <c r="I71" s="145"/>
      <c r="J71" s="151"/>
      <c r="K71" s="151"/>
      <c r="L71" s="151"/>
      <c r="M71" s="151"/>
      <c r="N71" s="151"/>
      <c r="O71" s="151"/>
      <c r="P71" s="153"/>
      <c r="Q71" s="148"/>
      <c r="R71" s="148"/>
      <c r="S71" s="148"/>
      <c r="T71" s="156"/>
      <c r="U71" s="152"/>
      <c r="V71" s="150"/>
      <c r="W71" s="148"/>
      <c r="X71" s="65"/>
      <c r="Y71" s="48"/>
    </row>
    <row r="72" spans="2:25" s="6" customFormat="1" ht="15.75">
      <c r="B72" s="27" t="s">
        <v>95</v>
      </c>
      <c r="C72" s="167">
        <v>0</v>
      </c>
      <c r="D72" s="103" t="s">
        <v>83</v>
      </c>
      <c r="E72" s="167">
        <f>C72/454*100</f>
        <v>0</v>
      </c>
      <c r="F72" s="101" t="s">
        <v>83</v>
      </c>
      <c r="G72" s="26"/>
      <c r="H72" s="26"/>
      <c r="I72" s="85"/>
      <c r="J72" s="148"/>
      <c r="K72" s="148"/>
      <c r="L72" s="148"/>
      <c r="M72" s="148"/>
      <c r="N72" s="148"/>
      <c r="O72" s="148"/>
      <c r="P72" s="149"/>
      <c r="Q72" s="148"/>
      <c r="R72" s="148"/>
      <c r="S72" s="148"/>
      <c r="T72" s="148"/>
      <c r="U72" s="152"/>
      <c r="V72" s="150"/>
      <c r="W72" s="150"/>
      <c r="X72" s="73"/>
      <c r="Y72" s="47"/>
    </row>
    <row r="73" spans="2:25" s="6" customFormat="1" ht="16.5" customHeight="1">
      <c r="B73" s="27" t="s">
        <v>89</v>
      </c>
      <c r="C73" s="167">
        <v>0.0045</v>
      </c>
      <c r="D73" s="103">
        <v>0.885</v>
      </c>
      <c r="E73" s="167">
        <f>C73/454*100</f>
        <v>0.0009911894273127752</v>
      </c>
      <c r="F73" s="101">
        <f>D73/454*1000</f>
        <v>1.9493392070484583</v>
      </c>
      <c r="G73" s="26"/>
      <c r="H73" s="26"/>
      <c r="I73" s="85"/>
      <c r="J73" s="148"/>
      <c r="K73" s="148"/>
      <c r="L73" s="148"/>
      <c r="M73" s="148"/>
      <c r="N73" s="148"/>
      <c r="O73" s="148"/>
      <c r="P73" s="148"/>
      <c r="Q73" s="149"/>
      <c r="R73" s="148"/>
      <c r="S73" s="148"/>
      <c r="T73" s="148"/>
      <c r="U73" s="152"/>
      <c r="V73" s="150"/>
      <c r="W73" s="150"/>
      <c r="X73" s="73"/>
      <c r="Y73" s="47"/>
    </row>
    <row r="74" spans="2:25" s="6" customFormat="1" ht="15.75">
      <c r="B74" s="27" t="s">
        <v>98</v>
      </c>
      <c r="C74" s="168">
        <v>0.02</v>
      </c>
      <c r="D74" s="103">
        <v>0.975</v>
      </c>
      <c r="E74" s="168">
        <f>C74/454*100</f>
        <v>0.004405286343612335</v>
      </c>
      <c r="F74" s="101">
        <f>D74/454*1000</f>
        <v>2.147577092511013</v>
      </c>
      <c r="G74" s="28"/>
      <c r="H74" s="26"/>
      <c r="I74" s="85"/>
      <c r="J74" s="148"/>
      <c r="K74" s="148"/>
      <c r="L74" s="148"/>
      <c r="M74" s="148"/>
      <c r="N74" s="148"/>
      <c r="O74" s="148"/>
      <c r="P74" s="148"/>
      <c r="Q74" s="148"/>
      <c r="R74" s="149"/>
      <c r="S74" s="148"/>
      <c r="T74" s="148"/>
      <c r="U74" s="152"/>
      <c r="V74" s="154"/>
      <c r="W74" s="148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1" t="s">
        <v>27</v>
      </c>
      <c r="D76" s="181"/>
      <c r="E76" s="172" t="s">
        <v>30</v>
      </c>
      <c r="F76" s="173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90</v>
      </c>
      <c r="C77" s="169">
        <v>0.0033</v>
      </c>
      <c r="D77" s="127">
        <v>0.1979</v>
      </c>
      <c r="E77" s="169">
        <f aca="true" t="shared" si="10" ref="E77:F79">C77/454*1000000</f>
        <v>7.2687224669603525</v>
      </c>
      <c r="F77" s="95">
        <f t="shared" si="10"/>
        <v>435.9030837004405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94</v>
      </c>
      <c r="C78" s="169">
        <v>0.003</v>
      </c>
      <c r="D78" s="127">
        <v>0.1988</v>
      </c>
      <c r="E78" s="169">
        <f t="shared" si="10"/>
        <v>6.607929515418502</v>
      </c>
      <c r="F78" s="95">
        <f t="shared" si="10"/>
        <v>437.88546255506606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102</v>
      </c>
      <c r="C79" s="169">
        <v>0.0025</v>
      </c>
      <c r="D79" s="127">
        <v>0.2006</v>
      </c>
      <c r="E79" s="169">
        <f t="shared" si="10"/>
        <v>5.506607929515419</v>
      </c>
      <c r="F79" s="95">
        <f t="shared" si="10"/>
        <v>441.85022026431716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8" t="s">
        <v>83</v>
      </c>
      <c r="E85" s="159">
        <v>1.1059</v>
      </c>
      <c r="F85" s="159">
        <v>0.0098</v>
      </c>
      <c r="G85" s="159">
        <v>1.3302</v>
      </c>
      <c r="H85" s="159">
        <v>1.0189</v>
      </c>
      <c r="I85" s="159">
        <v>0.7672</v>
      </c>
      <c r="J85" s="159">
        <v>0.7385</v>
      </c>
      <c r="K85" s="159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0">
        <v>0.9042</v>
      </c>
      <c r="E86" s="160" t="s">
        <v>83</v>
      </c>
      <c r="F86" s="160">
        <v>0.0088</v>
      </c>
      <c r="G86" s="160">
        <v>1.2028</v>
      </c>
      <c r="H86" s="160">
        <v>0.9213</v>
      </c>
      <c r="I86" s="160">
        <v>0.6938</v>
      </c>
      <c r="J86" s="160">
        <v>0.6678</v>
      </c>
      <c r="K86" s="160">
        <v>0.1165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59">
        <v>102.23</v>
      </c>
      <c r="E87" s="159">
        <v>113.0562</v>
      </c>
      <c r="F87" s="159" t="s">
        <v>83</v>
      </c>
      <c r="G87" s="159">
        <v>135.9863</v>
      </c>
      <c r="H87" s="159">
        <v>104.1569</v>
      </c>
      <c r="I87" s="159">
        <v>78.4333</v>
      </c>
      <c r="J87" s="159">
        <v>75.4969</v>
      </c>
      <c r="K87" s="159">
        <v>13.176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0">
        <v>0.7518</v>
      </c>
      <c r="E88" s="160">
        <v>0.8314</v>
      </c>
      <c r="F88" s="160">
        <v>0.0074</v>
      </c>
      <c r="G88" s="160" t="s">
        <v>83</v>
      </c>
      <c r="H88" s="160">
        <v>0.7659</v>
      </c>
      <c r="I88" s="160">
        <v>0.5768</v>
      </c>
      <c r="J88" s="160">
        <v>0.5552</v>
      </c>
      <c r="K88" s="160">
        <v>0.0969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59">
        <v>0.9815</v>
      </c>
      <c r="E89" s="159">
        <v>1.0854</v>
      </c>
      <c r="F89" s="159">
        <v>0.0096</v>
      </c>
      <c r="G89" s="159">
        <v>1.3056</v>
      </c>
      <c r="H89" s="159" t="s">
        <v>83</v>
      </c>
      <c r="I89" s="159">
        <v>0.753</v>
      </c>
      <c r="J89" s="159">
        <v>0.7248</v>
      </c>
      <c r="K89" s="159">
        <v>0.1265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0">
        <v>1.3034</v>
      </c>
      <c r="E90" s="160">
        <v>1.4414</v>
      </c>
      <c r="F90" s="160">
        <v>0.0128</v>
      </c>
      <c r="G90" s="160">
        <v>1.7338</v>
      </c>
      <c r="H90" s="160">
        <v>1.328</v>
      </c>
      <c r="I90" s="160" t="s">
        <v>83</v>
      </c>
      <c r="J90" s="160">
        <v>0.9626</v>
      </c>
      <c r="K90" s="160">
        <v>0.168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59">
        <v>1.3541</v>
      </c>
      <c r="E91" s="159">
        <v>1.4975</v>
      </c>
      <c r="F91" s="159">
        <v>0.0133</v>
      </c>
      <c r="G91" s="159">
        <v>1.8012</v>
      </c>
      <c r="H91" s="159">
        <v>1.3796</v>
      </c>
      <c r="I91" s="159">
        <v>1.0389</v>
      </c>
      <c r="J91" s="159" t="s">
        <v>83</v>
      </c>
      <c r="K91" s="159">
        <v>0.1745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0">
        <v>7.7588</v>
      </c>
      <c r="E92" s="160">
        <v>8.5805</v>
      </c>
      <c r="F92" s="160">
        <v>0.0759</v>
      </c>
      <c r="G92" s="160">
        <v>10.3208</v>
      </c>
      <c r="H92" s="160">
        <v>7.905</v>
      </c>
      <c r="I92" s="160">
        <v>5.9527</v>
      </c>
      <c r="J92" s="160">
        <v>5.7299</v>
      </c>
      <c r="K92" s="160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91</v>
      </c>
      <c r="E95" s="40"/>
      <c r="F95" s="128"/>
      <c r="G95" s="129"/>
      <c r="H95" s="129"/>
      <c r="I95" s="128"/>
      <c r="J95" s="128"/>
      <c r="K95" s="130"/>
      <c r="L95" s="130"/>
      <c r="M95" s="131"/>
      <c r="N95" s="131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2"/>
      <c r="G96" s="133"/>
      <c r="H96" s="134"/>
      <c r="I96" s="128"/>
      <c r="J96" s="128"/>
      <c r="K96" s="135"/>
      <c r="L96" s="135"/>
      <c r="M96" s="136"/>
      <c r="N96" s="137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88</v>
      </c>
      <c r="E97" s="40"/>
      <c r="F97" s="132"/>
      <c r="G97" s="133"/>
      <c r="H97" s="134"/>
      <c r="I97" s="128"/>
      <c r="J97" s="128"/>
      <c r="K97" s="135"/>
      <c r="L97" s="135"/>
      <c r="M97" s="136"/>
      <c r="N97" s="137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8"/>
      <c r="G98" s="129"/>
      <c r="H98" s="129"/>
      <c r="I98" s="128"/>
      <c r="J98" s="128"/>
      <c r="K98" s="135"/>
      <c r="L98" s="135"/>
      <c r="M98" s="139"/>
      <c r="N98" s="140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8"/>
      <c r="G99" s="129"/>
      <c r="H99" s="129"/>
      <c r="I99" s="128"/>
      <c r="J99" s="128"/>
      <c r="K99" s="135"/>
      <c r="L99" s="139"/>
      <c r="M99" s="140"/>
      <c r="N99" s="139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8"/>
      <c r="G100" s="129"/>
      <c r="H100" s="129"/>
      <c r="I100" s="128"/>
      <c r="J100" s="128"/>
      <c r="K100" s="135"/>
      <c r="L100" s="140"/>
      <c r="M100" s="140"/>
      <c r="N100" s="140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0"/>
      <c r="G101" s="141"/>
      <c r="H101" s="141"/>
      <c r="I101" s="142"/>
      <c r="J101" s="135"/>
      <c r="K101" s="135"/>
      <c r="L101" s="140"/>
      <c r="M101" s="140"/>
      <c r="N101" s="140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0"/>
      <c r="G102" s="141"/>
      <c r="H102" s="141"/>
      <c r="I102" s="142"/>
      <c r="J102" s="135"/>
      <c r="K102" s="143"/>
      <c r="L102" s="140"/>
      <c r="M102" s="139"/>
      <c r="N102" s="140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0" t="s">
        <v>64</v>
      </c>
      <c r="C114" s="180"/>
      <c r="D114" s="180"/>
      <c r="E114" s="180"/>
      <c r="F114" s="180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9" t="s">
        <v>65</v>
      </c>
      <c r="C115" s="179"/>
      <c r="D115" s="179"/>
      <c r="E115" s="179"/>
      <c r="F115" s="179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9" t="s">
        <v>66</v>
      </c>
      <c r="C116" s="179"/>
      <c r="D116" s="179"/>
      <c r="E116" s="179"/>
      <c r="F116" s="179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9" t="s">
        <v>67</v>
      </c>
      <c r="C117" s="179"/>
      <c r="D117" s="179"/>
      <c r="E117" s="179"/>
      <c r="F117" s="179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9" t="s">
        <v>68</v>
      </c>
      <c r="C118" s="179"/>
      <c r="D118" s="179"/>
      <c r="E118" s="179"/>
      <c r="F118" s="179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9" t="s">
        <v>69</v>
      </c>
      <c r="C119" s="179"/>
      <c r="D119" s="179"/>
      <c r="E119" s="179"/>
      <c r="F119" s="179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9" t="s">
        <v>70</v>
      </c>
      <c r="C120" s="179"/>
      <c r="D120" s="179"/>
      <c r="E120" s="179"/>
      <c r="F120" s="179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8" t="s">
        <v>71</v>
      </c>
      <c r="C121" s="188"/>
      <c r="D121" s="188"/>
      <c r="E121" s="188"/>
      <c r="F121" s="188"/>
    </row>
    <row r="123" spans="2:6" ht="15.75">
      <c r="B123" s="46" t="s">
        <v>72</v>
      </c>
      <c r="C123" s="186"/>
      <c r="D123" s="191"/>
      <c r="E123" s="191"/>
      <c r="F123" s="187"/>
    </row>
    <row r="124" spans="2:6" ht="30.75" customHeight="1">
      <c r="B124" s="46" t="s">
        <v>73</v>
      </c>
      <c r="C124" s="189" t="s">
        <v>74</v>
      </c>
      <c r="D124" s="189"/>
      <c r="E124" s="186" t="s">
        <v>75</v>
      </c>
      <c r="F124" s="187"/>
    </row>
    <row r="125" spans="2:6" ht="30.75" customHeight="1">
      <c r="B125" s="46" t="s">
        <v>76</v>
      </c>
      <c r="C125" s="189" t="s">
        <v>77</v>
      </c>
      <c r="D125" s="189"/>
      <c r="E125" s="186" t="s">
        <v>78</v>
      </c>
      <c r="F125" s="187"/>
    </row>
    <row r="126" spans="2:6" ht="15" customHeight="1">
      <c r="B126" s="190" t="s">
        <v>79</v>
      </c>
      <c r="C126" s="189" t="s">
        <v>80</v>
      </c>
      <c r="D126" s="189"/>
      <c r="E126" s="182" t="s">
        <v>81</v>
      </c>
      <c r="F126" s="183"/>
    </row>
    <row r="127" spans="2:6" ht="15" customHeight="1">
      <c r="B127" s="190"/>
      <c r="C127" s="189"/>
      <c r="D127" s="189"/>
      <c r="E127" s="184"/>
      <c r="F127" s="18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2016-06-29T06:25:43Z</dcterms:modified>
  <cp:category/>
  <cp:version/>
  <cp:contentType/>
  <cp:contentStatus/>
</cp:coreProperties>
</file>