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<sst xmlns="http://schemas.openxmlformats.org/spreadsheetml/2006/main" count="143" uniqueCount="101">
  <si>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</si>
  <si>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</si>
  <si>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</si>
  <si>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</si>
  <si>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</si>
  <si>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</si>
  <si>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</si>
  <si>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</si>
  <si>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</si>
  <si>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</si>
  <si>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</si>
  <si>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</si>
  <si>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</si>
  <si>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</si>
  <si>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</si>
  <si>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</si>
  <si>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</si>
  <si>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</si>
  <si>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</si>
  <si>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</si>
  <si>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</si>
  <si>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</si>
  <si>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</si>
  <si>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</si>
  <si>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</si>
  <si>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</si>
  <si>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</si>
  <si>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</si>
  <si>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</si>
  <si>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</si>
  <si>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</si>
  <si>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</si>
  <si>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</si>
  <si>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</si>
  <si>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</si>
  <si>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</si>
  <si>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</si>
  <si>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</si>
  <si>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</si>
  <si>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</si>
  <si>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</si>
  <si>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</si>
  <si>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</si>
  <si>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</si>
  <si>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</si>
  <si>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</si>
  <si>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</si>
  <si>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</si>
  <si>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</si>
  <si>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</si>
  <si>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</si>
  <si>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</si>
  <si>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</si>
  <si>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</si>
  <si>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</si>
  <si>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</si>
  <si>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</si>
  <si>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</si>
  <si>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</si>
  <si>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</si>
  <si>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</si>
  <si>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</si>
  <si>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</si>
  <si>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</si>
  <si>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</si>
  <si>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</si>
  <si>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</si>
  <si>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</si>
  <si>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</si>
  <si>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</si>
  <si>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</si>
  <si>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</si>
  <si>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</si>
  <si>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</si>
  <si>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</si>
  <si>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</si>
  <si>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</si>
  <si>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</si>
  <si>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</si>
  <si>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</si>
  <si>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</si>
  <si>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</si>
  <si>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</si>
  <si>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NYBOT - Березень '15</t>
  </si>
  <si>
    <t>CBOT - Березень'15</t>
  </si>
  <si>
    <t>CBOT - Березень '15</t>
  </si>
  <si>
    <t>Euronext - Лютий'15 (€/МT)</t>
  </si>
  <si>
    <t>CBOT - Травень'15</t>
  </si>
  <si>
    <t>NYBOT -Травень'15</t>
  </si>
  <si>
    <t>Euronext - Серпень'15 (€/МT)</t>
  </si>
  <si>
    <t>Euronext - Червень'15 (€/МT)</t>
  </si>
  <si>
    <t>CBOT - Травень '15</t>
  </si>
  <si>
    <t>CBOT - Лютий '15</t>
  </si>
  <si>
    <t>CME - Лютий'15</t>
  </si>
  <si>
    <t>CBOT - Липень'15</t>
  </si>
  <si>
    <t>Euronext - Травень'15 (€/МT)</t>
  </si>
  <si>
    <t>CBOT - Квітень'15</t>
  </si>
  <si>
    <t>CME - Березень'15</t>
  </si>
  <si>
    <t>CBOT - Липень '15</t>
  </si>
  <si>
    <t>28 Січня 2015 р.</t>
  </si>
  <si>
    <t>CME - Квітень'15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</si>
</sst>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59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59" fillId="0" borderId="17" xfId="42" applyBorder="1" applyAlignment="1" applyProtection="1">
      <alignment horizontal="right" vertical="center" wrapText="1"/>
      <protection/>
    </xf>
    <xf numFmtId="0" fontId="59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59" fillId="0" borderId="0" xfId="42" applyBorder="1" applyAlignment="1" applyProtection="1">
      <alignment wrapText="1"/>
      <protection/>
    </xf>
    <xf numFmtId="0" fontId="59" fillId="0" borderId="0" xfId="42" applyBorder="1" applyAlignment="1" applyProtection="1">
      <alignment horizontal="right" vertical="center" wrapText="1"/>
      <protection/>
    </xf>
    <xf numFmtId="173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/>
    </xf>
    <xf numFmtId="0" fontId="59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3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3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1">
      <selection activeCell="I70" sqref="I70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2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22" t="s">
        <v>99</v>
      </c>
      <c r="D4" s="123"/>
      <c r="E4" s="123"/>
      <c r="F4" s="124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25" t="s">
        <v>5</v>
      </c>
      <c r="D6" s="126"/>
      <c r="E6" s="127" t="s">
        <v>6</v>
      </c>
      <c r="F6" s="127"/>
      <c r="G6" s="27"/>
      <c r="I6"/>
    </row>
    <row r="7" spans="2:8" s="6" customFormat="1" ht="15">
      <c r="B7" s="81" t="s">
        <v>84</v>
      </c>
      <c r="C7" s="84">
        <v>0.08</v>
      </c>
      <c r="D7" s="7">
        <v>3.732</v>
      </c>
      <c r="E7" s="84">
        <f aca="true" t="shared" si="0" ref="E7:F9">C7*39.3683</f>
        <v>3.149464</v>
      </c>
      <c r="F7" s="13">
        <f t="shared" si="0"/>
        <v>146.9224956</v>
      </c>
      <c r="G7" s="29"/>
      <c r="H7" s="29"/>
    </row>
    <row r="8" spans="2:8" s="6" customFormat="1" ht="15">
      <c r="B8" s="81" t="s">
        <v>87</v>
      </c>
      <c r="C8" s="84">
        <v>0.082</v>
      </c>
      <c r="D8" s="110">
        <v>3.814</v>
      </c>
      <c r="E8" s="84">
        <f t="shared" si="0"/>
        <v>3.2282006</v>
      </c>
      <c r="F8" s="13">
        <f t="shared" si="0"/>
        <v>150.1506962</v>
      </c>
      <c r="G8" s="27"/>
      <c r="H8" s="27"/>
    </row>
    <row r="9" spans="2:17" s="6" customFormat="1" ht="15">
      <c r="B9" s="81" t="s">
        <v>94</v>
      </c>
      <c r="C9" s="84">
        <v>0.08</v>
      </c>
      <c r="D9" s="7">
        <v>3.89</v>
      </c>
      <c r="E9" s="84">
        <f t="shared" si="0"/>
        <v>3.149464</v>
      </c>
      <c r="F9" s="13">
        <f t="shared" si="0"/>
        <v>153.142687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72"/>
      <c r="D10" s="7"/>
      <c r="E10" s="72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27" t="s">
        <v>7</v>
      </c>
      <c r="D11" s="127"/>
      <c r="E11" s="125" t="s">
        <v>6</v>
      </c>
      <c r="F11" s="126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82</v>
      </c>
      <c r="C12" s="73">
        <v>1.77</v>
      </c>
      <c r="D12" s="80">
        <v>152.5</v>
      </c>
      <c r="E12" s="73">
        <f>C12/D75</f>
        <v>1.9984193293440216</v>
      </c>
      <c r="F12" s="109">
        <f>D12/D75</f>
        <v>172.1801964547815</v>
      </c>
      <c r="G12" s="27"/>
      <c r="H12" s="27"/>
      <c r="I12" s="93"/>
      <c r="J12" s="75"/>
      <c r="K12" s="75"/>
      <c r="L12" s="75"/>
      <c r="M12" s="93"/>
      <c r="N12" s="75"/>
      <c r="O12" s="75"/>
      <c r="P12" s="75"/>
      <c r="Q12" s="75"/>
    </row>
    <row r="13" spans="2:17" s="6" customFormat="1" ht="18" customHeight="1">
      <c r="B13" s="76" t="s">
        <v>90</v>
      </c>
      <c r="C13" s="73">
        <v>1.4</v>
      </c>
      <c r="D13" s="80">
        <v>158.5</v>
      </c>
      <c r="E13" s="73">
        <f>C13/D75</f>
        <v>1.5806706559783221</v>
      </c>
      <c r="F13" s="109">
        <f>D13/D75</f>
        <v>178.95449926611718</v>
      </c>
      <c r="G13" s="27"/>
      <c r="H13" s="27"/>
      <c r="I13" s="94"/>
      <c r="J13" s="75"/>
      <c r="K13" s="75"/>
      <c r="L13" s="75"/>
      <c r="M13" s="75"/>
      <c r="N13" s="93"/>
      <c r="O13" s="75"/>
      <c r="P13" s="75"/>
      <c r="Q13" s="75"/>
    </row>
    <row r="14" spans="2:17" ht="18" customHeight="1">
      <c r="B14" s="113" t="s">
        <v>89</v>
      </c>
      <c r="C14" s="73">
        <v>1.06</v>
      </c>
      <c r="D14" s="80">
        <v>163.5</v>
      </c>
      <c r="E14" s="73">
        <f>C14/D75</f>
        <v>1.196793496669301</v>
      </c>
      <c r="F14" s="109">
        <f>D14/D75</f>
        <v>184.5997516088969</v>
      </c>
      <c r="I14" s="94"/>
      <c r="J14" s="75"/>
      <c r="K14" s="75"/>
      <c r="L14" s="75"/>
      <c r="M14" s="75"/>
      <c r="N14" s="75"/>
      <c r="O14" s="93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75"/>
      <c r="N15" s="75"/>
      <c r="O15" s="75"/>
      <c r="P15" s="93"/>
      <c r="Q15" s="75"/>
    </row>
    <row r="16" spans="2:17" ht="15.75">
      <c r="B16" s="30" t="s">
        <v>8</v>
      </c>
      <c r="C16" s="125" t="s">
        <v>5</v>
      </c>
      <c r="D16" s="126"/>
      <c r="E16" s="127" t="s">
        <v>6</v>
      </c>
      <c r="F16" s="127"/>
      <c r="I16" s="94"/>
      <c r="J16" s="75"/>
      <c r="K16" s="75"/>
      <c r="L16" s="75"/>
      <c r="M16" s="75"/>
      <c r="N16" s="75"/>
      <c r="O16" s="75"/>
      <c r="P16" s="75"/>
      <c r="Q16" s="93"/>
    </row>
    <row r="17" spans="2:18" s="6" customFormat="1" ht="15.75">
      <c r="B17" s="81" t="s">
        <v>84</v>
      </c>
      <c r="C17" s="84">
        <v>0.136</v>
      </c>
      <c r="D17" s="7">
        <v>5.052</v>
      </c>
      <c r="E17" s="84">
        <f aca="true" t="shared" si="1" ref="E17:F19">C17*36.7437</f>
        <v>4.9971432</v>
      </c>
      <c r="F17" s="13">
        <f t="shared" si="1"/>
        <v>185.62917239999996</v>
      </c>
      <c r="G17" s="37"/>
      <c r="H17" s="37"/>
      <c r="I17" s="74"/>
      <c r="J17" s="75"/>
      <c r="K17" s="75"/>
      <c r="L17" s="75"/>
      <c r="M17" s="75"/>
      <c r="N17" s="75"/>
      <c r="O17" s="75"/>
      <c r="P17" s="75"/>
      <c r="Q17" s="75"/>
      <c r="R17" s="75"/>
    </row>
    <row r="18" spans="2:18" s="6" customFormat="1" ht="15.75">
      <c r="B18" s="81" t="s">
        <v>87</v>
      </c>
      <c r="C18" s="84">
        <v>0.126</v>
      </c>
      <c r="D18" s="7">
        <v>5.102</v>
      </c>
      <c r="E18" s="84">
        <f t="shared" si="1"/>
        <v>4.629706199999999</v>
      </c>
      <c r="F18" s="13">
        <f t="shared" si="1"/>
        <v>187.4663574</v>
      </c>
      <c r="G18" s="37"/>
      <c r="H18" s="37"/>
      <c r="I18" s="75"/>
      <c r="J18" s="74"/>
      <c r="K18" s="75"/>
      <c r="L18" s="75"/>
      <c r="M18" s="75"/>
      <c r="N18" s="75"/>
      <c r="O18" s="75"/>
      <c r="P18" s="75"/>
      <c r="Q18" s="75"/>
      <c r="R18" s="75"/>
    </row>
    <row r="19" spans="2:18" s="6" customFormat="1" ht="15.75">
      <c r="B19" s="81" t="s">
        <v>94</v>
      </c>
      <c r="C19" s="84">
        <v>0.126</v>
      </c>
      <c r="D19" s="7">
        <v>5.16</v>
      </c>
      <c r="E19" s="84">
        <f t="shared" si="1"/>
        <v>4.629706199999999</v>
      </c>
      <c r="F19" s="13">
        <f t="shared" si="1"/>
        <v>189.597492</v>
      </c>
      <c r="G19" s="37"/>
      <c r="H19" s="37"/>
      <c r="I19" s="75"/>
      <c r="J19" s="75"/>
      <c r="K19" s="74"/>
      <c r="L19" s="75"/>
      <c r="M19" s="75"/>
      <c r="N19" s="75"/>
      <c r="O19" s="75"/>
      <c r="P19" s="75"/>
      <c r="Q19" s="75"/>
      <c r="R19" s="75"/>
    </row>
    <row r="20" spans="2:18" s="6" customFormat="1" ht="15">
      <c r="B20" s="28"/>
      <c r="C20" s="84"/>
      <c r="D20" s="7"/>
      <c r="E20" s="101"/>
      <c r="F20" s="102"/>
      <c r="G20" s="37"/>
      <c r="H20" s="37"/>
      <c r="I20" s="75"/>
      <c r="J20" s="93"/>
      <c r="K20" s="75"/>
      <c r="L20" s="75"/>
      <c r="M20" s="75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27" t="s">
        <v>9</v>
      </c>
      <c r="D21" s="127"/>
      <c r="E21" s="125" t="s">
        <v>10</v>
      </c>
      <c r="F21" s="126"/>
      <c r="G21" s="37"/>
      <c r="H21" s="37"/>
      <c r="I21" s="75"/>
      <c r="J21" s="75"/>
      <c r="K21" s="93"/>
      <c r="L21" s="75"/>
      <c r="M21" s="75"/>
      <c r="N21" s="75"/>
      <c r="O21" s="75"/>
      <c r="P21" s="75"/>
      <c r="Q21" s="75"/>
      <c r="R21" s="75"/>
    </row>
    <row r="22" spans="2:21" s="6" customFormat="1" ht="18" customHeight="1">
      <c r="B22" s="76" t="s">
        <v>82</v>
      </c>
      <c r="C22" s="73">
        <v>3.1</v>
      </c>
      <c r="D22" s="109">
        <v>187.5</v>
      </c>
      <c r="E22" s="73">
        <f>C22/D75</f>
        <v>3.500056452523428</v>
      </c>
      <c r="F22" s="109">
        <f>D22/D75</f>
        <v>211.6969628542396</v>
      </c>
      <c r="G22" s="38"/>
      <c r="H22" s="39"/>
      <c r="I22" s="75"/>
      <c r="J22" s="75"/>
      <c r="K22" s="75"/>
      <c r="L22" s="93"/>
      <c r="M22" s="75"/>
      <c r="N22" s="75"/>
      <c r="O22" s="75"/>
      <c r="P22" s="75"/>
      <c r="Q22" s="75"/>
      <c r="R22" s="75"/>
      <c r="S22" s="53"/>
      <c r="T22" s="53"/>
      <c r="U22" s="53"/>
    </row>
    <row r="23" spans="2:21" s="6" customFormat="1" ht="18" customHeight="1">
      <c r="B23" s="76" t="s">
        <v>90</v>
      </c>
      <c r="C23" s="73">
        <v>2.96</v>
      </c>
      <c r="D23" s="80">
        <v>188.75</v>
      </c>
      <c r="E23" s="73">
        <f>C23/D75</f>
        <v>3.3419893869255954</v>
      </c>
      <c r="F23" s="109">
        <f>D23/D75</f>
        <v>213.10827593993452</v>
      </c>
      <c r="G23" s="38"/>
      <c r="H23" s="39"/>
      <c r="I23" s="40"/>
      <c r="J23" s="75"/>
      <c r="K23" s="75"/>
      <c r="L23" s="75"/>
      <c r="M23" s="75"/>
      <c r="N23" s="75"/>
      <c r="O23" s="75"/>
      <c r="P23" s="75"/>
      <c r="Q23" s="75"/>
      <c r="R23" s="75"/>
      <c r="S23" s="53"/>
      <c r="T23" s="53"/>
      <c r="U23" s="53"/>
    </row>
    <row r="24" spans="2:21" s="6" customFormat="1" ht="18" customHeight="1">
      <c r="B24" s="113" t="s">
        <v>89</v>
      </c>
      <c r="C24" s="73">
        <v>1.84</v>
      </c>
      <c r="D24" s="80">
        <v>187</v>
      </c>
      <c r="E24" s="73">
        <f>C24/D75</f>
        <v>2.0774528621429376</v>
      </c>
      <c r="F24" s="109">
        <f>D24/D75</f>
        <v>211.1324376199616</v>
      </c>
      <c r="G24" s="38"/>
      <c r="H24" s="39"/>
      <c r="I24" s="75"/>
      <c r="J24" s="40"/>
      <c r="K24" s="75"/>
      <c r="L24" s="75"/>
      <c r="M24" s="75"/>
      <c r="N24" s="75"/>
      <c r="O24" s="75"/>
      <c r="P24" s="75"/>
      <c r="Q24" s="75"/>
      <c r="R24" s="75"/>
      <c r="S24" s="53"/>
      <c r="T24" s="53"/>
      <c r="U24" s="53"/>
    </row>
    <row r="25" spans="3:21" ht="15.75">
      <c r="C25" s="49"/>
      <c r="D25" s="5"/>
      <c r="E25" s="68"/>
      <c r="F25" s="5"/>
      <c r="G25" s="27"/>
      <c r="H25" s="27"/>
      <c r="I25" s="75"/>
      <c r="J25" s="75"/>
      <c r="K25" s="40"/>
      <c r="L25" s="75"/>
      <c r="M25" s="75"/>
      <c r="N25" s="75"/>
      <c r="O25" s="75"/>
      <c r="P25" s="75"/>
      <c r="Q25" s="75"/>
      <c r="R25" s="75"/>
      <c r="S25" s="54"/>
      <c r="T25" s="54"/>
      <c r="U25" s="54"/>
    </row>
    <row r="26" spans="2:21" ht="15.75">
      <c r="B26" s="30" t="s">
        <v>11</v>
      </c>
      <c r="C26" s="127" t="s">
        <v>12</v>
      </c>
      <c r="D26" s="127"/>
      <c r="E26" s="127" t="s">
        <v>10</v>
      </c>
      <c r="F26" s="127"/>
      <c r="G26" s="27"/>
      <c r="H26" s="27"/>
      <c r="I26" s="75"/>
      <c r="J26" s="75"/>
      <c r="K26" s="75"/>
      <c r="L26" s="40"/>
      <c r="M26" s="75"/>
      <c r="N26" s="75"/>
      <c r="O26" s="75"/>
      <c r="P26" s="75"/>
      <c r="Q26" s="75"/>
      <c r="R26" s="75"/>
      <c r="S26" s="54"/>
      <c r="T26" s="54"/>
      <c r="U26" s="54"/>
    </row>
    <row r="27" spans="2:18" s="6" customFormat="1" ht="18" customHeight="1">
      <c r="B27" s="76" t="s">
        <v>86</v>
      </c>
      <c r="C27" s="73">
        <v>2.09</v>
      </c>
      <c r="D27" s="80">
        <v>339</v>
      </c>
      <c r="E27" s="73">
        <f>C27/D75</f>
        <v>2.3597154792819235</v>
      </c>
      <c r="F27" s="109">
        <f>D27/D75</f>
        <v>382.74810884046514</v>
      </c>
      <c r="G27" s="27"/>
      <c r="H27" s="27"/>
      <c r="I27" s="75"/>
      <c r="J27" s="75"/>
      <c r="K27" s="75"/>
      <c r="L27" s="75"/>
      <c r="M27" s="40"/>
      <c r="N27" s="75"/>
      <c r="O27" s="75"/>
      <c r="P27" s="75"/>
      <c r="Q27" s="75"/>
      <c r="R27" s="75"/>
    </row>
    <row r="28" spans="2:18" s="6" customFormat="1" ht="18" customHeight="1">
      <c r="B28" s="113" t="s">
        <v>95</v>
      </c>
      <c r="C28" s="73">
        <v>2.28</v>
      </c>
      <c r="D28" s="80">
        <v>343.5</v>
      </c>
      <c r="E28" s="73">
        <f>C28/$D$75</f>
        <v>2.574235068307553</v>
      </c>
      <c r="F28" s="109">
        <f>D28/$D$75</f>
        <v>387.8288359489669</v>
      </c>
      <c r="G28" s="27"/>
      <c r="H28" s="27"/>
      <c r="I28" s="75"/>
      <c r="J28" s="75"/>
      <c r="K28" s="75"/>
      <c r="L28" s="75"/>
      <c r="M28" s="75"/>
      <c r="N28" s="40"/>
      <c r="O28" s="75"/>
      <c r="P28" s="75"/>
      <c r="Q28" s="75"/>
      <c r="R28" s="75"/>
    </row>
    <row r="29" spans="2:18" s="6" customFormat="1" ht="18" customHeight="1">
      <c r="B29" s="76" t="s">
        <v>89</v>
      </c>
      <c r="C29" s="73">
        <v>2.15</v>
      </c>
      <c r="D29" s="105">
        <v>341.25</v>
      </c>
      <c r="E29" s="73">
        <f>C29/$D$75</f>
        <v>2.42745850739528</v>
      </c>
      <c r="F29" s="109">
        <f>D29/$D$75</f>
        <v>385.28847239471605</v>
      </c>
      <c r="G29" s="27"/>
      <c r="H29" s="27"/>
      <c r="I29" s="75"/>
      <c r="J29" s="75"/>
      <c r="K29" s="75"/>
      <c r="L29" s="75"/>
      <c r="M29" s="75"/>
      <c r="N29" s="75"/>
      <c r="O29" s="40"/>
      <c r="P29" s="75"/>
      <c r="Q29" s="75"/>
      <c r="R29" s="75"/>
    </row>
    <row r="30" spans="2:18" ht="15.75">
      <c r="B30" s="76"/>
      <c r="C30" s="103"/>
      <c r="E30" s="103"/>
      <c r="F30" s="104"/>
      <c r="G30" s="27"/>
      <c r="H30" s="27"/>
      <c r="I30" s="75"/>
      <c r="J30" s="75"/>
      <c r="K30" s="75"/>
      <c r="L30" s="75"/>
      <c r="M30" s="75"/>
      <c r="N30" s="75"/>
      <c r="O30" s="75"/>
      <c r="P30" s="40"/>
      <c r="Q30" s="75"/>
      <c r="R30" s="75"/>
    </row>
    <row r="31" spans="2:18" ht="15.75">
      <c r="B31" s="30" t="s">
        <v>13</v>
      </c>
      <c r="C31" s="128" t="s">
        <v>5</v>
      </c>
      <c r="D31" s="129"/>
      <c r="E31" s="128" t="s">
        <v>6</v>
      </c>
      <c r="F31" s="129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84</v>
      </c>
      <c r="C32" s="84">
        <v>0.016</v>
      </c>
      <c r="D32" s="115">
        <v>2.874</v>
      </c>
      <c r="E32" s="84">
        <f aca="true" t="shared" si="2" ref="E32:F34">C32*58.0164</f>
        <v>0.9282623999999999</v>
      </c>
      <c r="F32" s="109">
        <f t="shared" si="2"/>
        <v>166.7391336</v>
      </c>
      <c r="G32" s="98"/>
      <c r="H32" s="27"/>
      <c r="J32" s="75"/>
      <c r="K32" s="75"/>
      <c r="L32" s="75"/>
      <c r="M32" s="75"/>
      <c r="N32" s="75"/>
      <c r="O32" s="75"/>
      <c r="P32" s="93"/>
      <c r="Q32" s="75"/>
      <c r="R32" s="75"/>
    </row>
    <row r="33" spans="2:18" s="6" customFormat="1" ht="15">
      <c r="B33" s="81" t="s">
        <v>87</v>
      </c>
      <c r="C33" s="84">
        <v>0.026</v>
      </c>
      <c r="D33" s="115">
        <v>2.9</v>
      </c>
      <c r="E33" s="84">
        <f t="shared" si="2"/>
        <v>1.5084263999999998</v>
      </c>
      <c r="F33" s="109">
        <f t="shared" si="2"/>
        <v>168.24756</v>
      </c>
      <c r="G33" s="27"/>
      <c r="H33" s="27"/>
      <c r="J33" s="75"/>
      <c r="K33" s="75"/>
      <c r="L33" s="75"/>
      <c r="M33" s="75"/>
      <c r="N33" s="75"/>
      <c r="O33" s="75"/>
      <c r="P33" s="75"/>
      <c r="Q33" s="93"/>
      <c r="R33" s="75"/>
    </row>
    <row r="34" spans="2:18" s="6" customFormat="1" ht="15.75">
      <c r="B34" s="81" t="s">
        <v>94</v>
      </c>
      <c r="C34" s="84">
        <v>0.024</v>
      </c>
      <c r="D34" s="115">
        <v>2.946</v>
      </c>
      <c r="E34" s="84">
        <f t="shared" si="2"/>
        <v>1.3923936</v>
      </c>
      <c r="F34" s="109">
        <f t="shared" si="2"/>
        <v>170.9163144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28" t="s">
        <v>5</v>
      </c>
      <c r="D36" s="129"/>
      <c r="E36" s="128" t="s">
        <v>6</v>
      </c>
      <c r="F36" s="129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85</v>
      </c>
      <c r="C37" s="84">
        <v>0.034</v>
      </c>
      <c r="D37" s="116">
        <v>9.702</v>
      </c>
      <c r="E37" s="84">
        <f aca="true" t="shared" si="3" ref="E37:F39">C37*36.7437</f>
        <v>1.2492858</v>
      </c>
      <c r="F37" s="109">
        <f t="shared" si="3"/>
        <v>356.48737739999996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91</v>
      </c>
      <c r="C38" s="84">
        <v>0.04</v>
      </c>
      <c r="D38" s="116">
        <v>9.772</v>
      </c>
      <c r="E38" s="84">
        <f t="shared" si="3"/>
        <v>1.4697479999999998</v>
      </c>
      <c r="F38" s="109">
        <f t="shared" si="3"/>
        <v>359.0594364</v>
      </c>
      <c r="G38" s="29"/>
      <c r="H38" s="27"/>
      <c r="K38" s="26"/>
      <c r="L38" s="26"/>
      <c r="M38" s="26"/>
    </row>
    <row r="39" spans="2:13" s="6" customFormat="1" ht="15">
      <c r="B39" s="28" t="s">
        <v>98</v>
      </c>
      <c r="C39" s="84">
        <v>0.04</v>
      </c>
      <c r="D39" s="116">
        <v>9.83</v>
      </c>
      <c r="E39" s="84">
        <f t="shared" si="3"/>
        <v>1.4697479999999998</v>
      </c>
      <c r="F39" s="109">
        <f t="shared" si="3"/>
        <v>361.190571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8" t="s">
        <v>16</v>
      </c>
      <c r="D41" s="129"/>
      <c r="E41" s="128" t="s">
        <v>6</v>
      </c>
      <c r="F41" s="129"/>
      <c r="G41" s="33"/>
      <c r="H41" s="33"/>
      <c r="I41" s="25"/>
      <c r="J41" s="6"/>
    </row>
    <row r="42" spans="2:13" s="25" customFormat="1" ht="15.75" thickBot="1">
      <c r="B42" s="81" t="s">
        <v>85</v>
      </c>
      <c r="C42" s="121">
        <v>0.8</v>
      </c>
      <c r="D42" s="118">
        <v>337.4</v>
      </c>
      <c r="E42" s="121">
        <f aca="true" t="shared" si="4" ref="E42:F44">C42*1.1023</f>
        <v>0.8818400000000001</v>
      </c>
      <c r="F42" s="118">
        <f t="shared" si="4"/>
        <v>371.91602</v>
      </c>
      <c r="G42" s="29"/>
      <c r="H42" s="27"/>
      <c r="K42" s="6"/>
      <c r="L42" s="6"/>
      <c r="M42" s="6"/>
    </row>
    <row r="43" spans="2:19" s="25" customFormat="1" ht="15.75" thickBot="1">
      <c r="B43" s="81" t="s">
        <v>91</v>
      </c>
      <c r="C43" s="121">
        <v>1.1</v>
      </c>
      <c r="D43" s="118">
        <v>329.9</v>
      </c>
      <c r="E43" s="121">
        <f t="shared" si="4"/>
        <v>1.21253</v>
      </c>
      <c r="F43" s="118">
        <f t="shared" si="4"/>
        <v>363.64877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98</v>
      </c>
      <c r="C44" s="121">
        <v>1.1</v>
      </c>
      <c r="D44" s="118">
        <v>327.6</v>
      </c>
      <c r="E44" s="121">
        <f t="shared" si="4"/>
        <v>1.21253</v>
      </c>
      <c r="F44" s="118">
        <f t="shared" si="4"/>
        <v>361.11348000000004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28" t="s">
        <v>18</v>
      </c>
      <c r="D46" s="129"/>
      <c r="E46" s="128" t="s">
        <v>19</v>
      </c>
      <c r="F46" s="129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85</v>
      </c>
      <c r="C47" s="73">
        <v>0.83</v>
      </c>
      <c r="D47" s="109">
        <v>30.34</v>
      </c>
      <c r="E47" s="73">
        <f aca="true" t="shared" si="5" ref="E47:F49">C47/454*1000</f>
        <v>1.828193832599119</v>
      </c>
      <c r="F47" s="109">
        <f t="shared" si="5"/>
        <v>66.82819383259913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91</v>
      </c>
      <c r="C48" s="73">
        <v>0.8</v>
      </c>
      <c r="D48" s="109">
        <v>30.57</v>
      </c>
      <c r="E48" s="73">
        <f t="shared" si="5"/>
        <v>1.762114537444934</v>
      </c>
      <c r="F48" s="109">
        <f t="shared" si="5"/>
        <v>67.33480176211454</v>
      </c>
      <c r="G48" s="27"/>
      <c r="H48" s="27"/>
      <c r="I48" s="6"/>
      <c r="J48" s="6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98</v>
      </c>
      <c r="C49" s="73">
        <v>0.79</v>
      </c>
      <c r="D49" s="109">
        <v>30.78</v>
      </c>
      <c r="E49" s="73">
        <f t="shared" si="5"/>
        <v>1.7400881057268722</v>
      </c>
      <c r="F49" s="109">
        <f t="shared" si="5"/>
        <v>67.79735682819384</v>
      </c>
      <c r="G49" s="27"/>
      <c r="H49" s="27"/>
      <c r="I49" s="6"/>
      <c r="J49" s="93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6.5" thickBot="1">
      <c r="B50" s="28"/>
      <c r="C50" s="103"/>
      <c r="D50" s="105"/>
      <c r="E50" s="103"/>
      <c r="F50" s="102"/>
      <c r="G50" s="27"/>
      <c r="H50" s="27"/>
      <c r="I50" s="6"/>
      <c r="J50" s="40"/>
      <c r="K50" s="75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28" t="s">
        <v>21</v>
      </c>
      <c r="D51" s="129"/>
      <c r="E51" s="128" t="s">
        <v>6</v>
      </c>
      <c r="F51" s="129"/>
      <c r="G51" s="27"/>
      <c r="H51" s="27"/>
      <c r="I51" s="6"/>
      <c r="J51" s="40"/>
      <c r="K51" s="75"/>
      <c r="L51" s="75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85</v>
      </c>
      <c r="C52" s="117">
        <v>0.235</v>
      </c>
      <c r="D52" s="116">
        <v>10.735</v>
      </c>
      <c r="E52" s="117">
        <f aca="true" t="shared" si="6" ref="E52:F54">C52*22.0462</f>
        <v>5.180857</v>
      </c>
      <c r="F52" s="109">
        <f t="shared" si="6"/>
        <v>236.66595699999996</v>
      </c>
      <c r="G52" s="29"/>
      <c r="H52" s="27"/>
      <c r="I52" s="93"/>
      <c r="J52" s="75"/>
      <c r="K52" s="40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91</v>
      </c>
      <c r="C53" s="117">
        <v>0.24</v>
      </c>
      <c r="D53" s="116">
        <v>10.985</v>
      </c>
      <c r="E53" s="117">
        <f t="shared" si="6"/>
        <v>5.291087999999999</v>
      </c>
      <c r="F53" s="109">
        <f t="shared" si="6"/>
        <v>242.17750699999996</v>
      </c>
      <c r="G53" s="27"/>
      <c r="H53" s="27"/>
      <c r="I53" s="94"/>
      <c r="J53" s="75"/>
      <c r="K53" s="75"/>
      <c r="L53" s="40"/>
      <c r="M53" s="75"/>
      <c r="N53" s="75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98</v>
      </c>
      <c r="C54" s="117">
        <v>0.265</v>
      </c>
      <c r="D54" s="116">
        <v>11.2</v>
      </c>
      <c r="E54" s="117">
        <f t="shared" si="6"/>
        <v>5.842243</v>
      </c>
      <c r="F54" s="109">
        <f t="shared" si="6"/>
        <v>246.91743999999997</v>
      </c>
      <c r="G54" s="27"/>
      <c r="H54" s="27"/>
      <c r="I54" s="94"/>
      <c r="J54" s="75"/>
      <c r="K54" s="75"/>
      <c r="L54" s="75"/>
      <c r="M54" s="40"/>
      <c r="N54" s="75"/>
      <c r="O54" s="75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75"/>
      <c r="M55" s="75"/>
      <c r="N55" s="40"/>
      <c r="O55" s="75"/>
      <c r="P55" s="75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28" t="s">
        <v>23</v>
      </c>
      <c r="D56" s="129"/>
      <c r="E56" s="128" t="s">
        <v>24</v>
      </c>
      <c r="F56" s="129"/>
      <c r="H56" s="27"/>
      <c r="I56" s="93"/>
      <c r="J56" s="75"/>
      <c r="K56" s="75"/>
      <c r="L56" s="75"/>
      <c r="M56" s="75"/>
      <c r="N56" s="75"/>
      <c r="O56" s="40"/>
      <c r="P56" s="75"/>
      <c r="Q56" s="75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28" t="s">
        <v>92</v>
      </c>
      <c r="C57" s="117">
        <v>0.04</v>
      </c>
      <c r="D57" s="116">
        <v>1.378</v>
      </c>
      <c r="E57" s="117">
        <f aca="true" t="shared" si="7" ref="E57:F59">C57/3.785</f>
        <v>0.010568031704095112</v>
      </c>
      <c r="F57" s="109">
        <f t="shared" si="7"/>
        <v>0.36406869220607657</v>
      </c>
      <c r="G57" s="29"/>
      <c r="H57" s="27"/>
      <c r="I57" s="93"/>
      <c r="J57" s="75"/>
      <c r="K57" s="75"/>
      <c r="L57" s="75"/>
      <c r="M57" s="75"/>
      <c r="N57" s="75"/>
      <c r="O57" s="75"/>
      <c r="P57" s="40"/>
      <c r="Q57" s="75"/>
      <c r="R57" s="75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28" t="s">
        <v>85</v>
      </c>
      <c r="C58" s="117">
        <v>0.039</v>
      </c>
      <c r="D58" s="116">
        <v>1.393</v>
      </c>
      <c r="E58" s="117">
        <f t="shared" si="7"/>
        <v>0.010303830911492734</v>
      </c>
      <c r="F58" s="109">
        <f t="shared" si="7"/>
        <v>0.36803170409511227</v>
      </c>
      <c r="G58" s="27"/>
      <c r="H58" s="27"/>
      <c r="I58" s="94"/>
      <c r="J58" s="75"/>
      <c r="K58" s="75"/>
      <c r="L58" s="75"/>
      <c r="M58" s="75"/>
      <c r="N58" s="75"/>
      <c r="O58" s="75"/>
      <c r="P58" s="75"/>
      <c r="Q58" s="40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28" t="s">
        <v>96</v>
      </c>
      <c r="C59" s="117">
        <v>0.033</v>
      </c>
      <c r="D59" s="116">
        <v>1.415</v>
      </c>
      <c r="E59" s="117">
        <f t="shared" si="7"/>
        <v>0.008718626155878468</v>
      </c>
      <c r="F59" s="109">
        <f t="shared" si="7"/>
        <v>0.37384412153236457</v>
      </c>
      <c r="G59" s="27"/>
      <c r="H59" s="27"/>
      <c r="I59" s="94"/>
      <c r="J59" s="75"/>
      <c r="K59" s="75"/>
      <c r="L59" s="75"/>
      <c r="M59" s="40"/>
      <c r="N59" s="75"/>
      <c r="O59" s="75"/>
      <c r="P59" s="75"/>
      <c r="Q59" s="75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40"/>
      <c r="O60" s="75"/>
      <c r="P60" s="75"/>
      <c r="Q60" s="75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28" t="s">
        <v>26</v>
      </c>
      <c r="D61" s="129"/>
      <c r="E61" s="128" t="s">
        <v>27</v>
      </c>
      <c r="F61" s="129"/>
      <c r="G61" s="35"/>
      <c r="H61" s="27"/>
      <c r="I61" s="94"/>
      <c r="J61" s="75"/>
      <c r="K61" s="75"/>
      <c r="L61" s="75"/>
      <c r="M61" s="75"/>
      <c r="N61" s="75"/>
      <c r="O61" s="40"/>
      <c r="P61" s="75"/>
      <c r="Q61" s="75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114" t="s">
        <v>93</v>
      </c>
      <c r="C62" s="121">
        <v>2</v>
      </c>
      <c r="D62" s="119">
        <v>1.03525</v>
      </c>
      <c r="E62" s="121">
        <f>C62/454*100</f>
        <v>0.4405286343612335</v>
      </c>
      <c r="F62" s="120">
        <f>D62/454*1000</f>
        <v>2.280286343612335</v>
      </c>
      <c r="G62" s="27"/>
      <c r="H62" s="27"/>
      <c r="I62" s="94"/>
      <c r="J62" s="75"/>
      <c r="K62" s="75"/>
      <c r="L62" s="75"/>
      <c r="M62" s="75"/>
      <c r="N62" s="75"/>
      <c r="O62" s="75"/>
      <c r="P62" s="40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114" t="s">
        <v>97</v>
      </c>
      <c r="C63" s="121">
        <v>2</v>
      </c>
      <c r="D63" s="119">
        <v>1.0675</v>
      </c>
      <c r="E63" s="121">
        <f>C63/454*100</f>
        <v>0.4405286343612335</v>
      </c>
      <c r="F63" s="120">
        <f>D63/454*1000</f>
        <v>2.3513215859030834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40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114" t="s">
        <v>100</v>
      </c>
      <c r="C64" s="121">
        <v>2.6</v>
      </c>
      <c r="D64" s="119">
        <v>1.12</v>
      </c>
      <c r="E64" s="121">
        <f>C64/454*100</f>
        <v>0.5726872246696035</v>
      </c>
      <c r="F64" s="120">
        <f>D64/454*1000</f>
        <v>2.4669603524229076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39" t="s">
        <v>26</v>
      </c>
      <c r="D66" s="139"/>
      <c r="E66" s="128" t="s">
        <v>29</v>
      </c>
      <c r="F66" s="129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76" t="s">
        <v>83</v>
      </c>
      <c r="C67" s="84">
        <v>0.0003</v>
      </c>
      <c r="D67" s="115">
        <v>0.1546</v>
      </c>
      <c r="E67" s="84">
        <f>C67/454*1000000</f>
        <v>0.6607929515418502</v>
      </c>
      <c r="F67" s="109">
        <v>482.3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76" t="s">
        <v>88</v>
      </c>
      <c r="C68" s="84">
        <v>0.0004</v>
      </c>
      <c r="D68" s="115">
        <v>0.1579</v>
      </c>
      <c r="E68" s="84">
        <f>C68/454*1000000</f>
        <v>0.881057268722467</v>
      </c>
      <c r="F68" s="109">
        <f>D68/454*1000000</f>
        <v>347.79735682819387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 thickBot="1">
      <c r="B69" s="28"/>
      <c r="C69" s="84"/>
      <c r="D69" s="14"/>
      <c r="E69" s="84"/>
      <c r="F69" s="14"/>
      <c r="G69" s="27"/>
      <c r="H69" s="27"/>
      <c r="J69" s="75"/>
      <c r="K69" s="75"/>
      <c r="L69" s="75"/>
      <c r="M69" s="75"/>
      <c r="N69" s="75"/>
      <c r="O69" s="75"/>
      <c r="P69" s="93"/>
      <c r="Q69" s="75"/>
      <c r="R69" s="75"/>
      <c r="S69" s="87"/>
      <c r="T69" s="87"/>
      <c r="U69" s="86"/>
      <c r="V69" s="88"/>
      <c r="W69" s="51"/>
      <c r="X69" s="61"/>
    </row>
    <row r="70" spans="2:24" s="6" customFormat="1" ht="15.75" customHeight="1" thickBot="1">
      <c r="B70" s="16"/>
      <c r="C70" s="24"/>
      <c r="D70" s="17"/>
      <c r="E70" s="17"/>
      <c r="F70" s="17"/>
      <c r="J70" s="75"/>
      <c r="K70" s="75"/>
      <c r="L70" s="75"/>
      <c r="M70" s="75"/>
      <c r="N70" s="75"/>
      <c r="O70" s="75"/>
      <c r="P70" s="75"/>
      <c r="Q70" s="93"/>
      <c r="R70" s="75"/>
      <c r="S70" s="86"/>
      <c r="T70" s="87"/>
      <c r="U70" s="85"/>
      <c r="V70" s="90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94"/>
      <c r="K71" s="75"/>
      <c r="L71" s="75"/>
      <c r="M71" s="75"/>
      <c r="N71" s="75"/>
      <c r="O71" s="75"/>
      <c r="P71" s="75"/>
      <c r="Q71" s="75"/>
      <c r="R71" s="74"/>
      <c r="S71" s="87"/>
      <c r="T71" s="86"/>
      <c r="U71" s="88"/>
      <c r="V71" s="91"/>
      <c r="W71" s="51"/>
      <c r="X71" s="61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0"/>
      <c r="K72"/>
      <c r="L72"/>
      <c r="M72"/>
      <c r="N72"/>
      <c r="O72"/>
      <c r="P72"/>
      <c r="Q72"/>
      <c r="R72"/>
      <c r="S72" s="83"/>
      <c r="T72" s="92"/>
      <c r="U72" s="88"/>
      <c r="V72" s="66"/>
      <c r="W72" s="51"/>
      <c r="X72" s="61"/>
    </row>
    <row r="73" spans="2:24" s="6" customFormat="1" ht="16.5" customHeight="1" thickBot="1">
      <c r="B73" s="18"/>
      <c r="C73" s="18"/>
      <c r="D73" s="50" t="s">
        <v>31</v>
      </c>
      <c r="E73" s="50" t="s">
        <v>32</v>
      </c>
      <c r="F73" s="50" t="s">
        <v>33</v>
      </c>
      <c r="G73" s="50" t="s">
        <v>34</v>
      </c>
      <c r="H73" s="50" t="s">
        <v>35</v>
      </c>
      <c r="I73" s="50" t="s">
        <v>36</v>
      </c>
      <c r="J73" s="50" t="s">
        <v>37</v>
      </c>
      <c r="K73" s="50" t="s">
        <v>38</v>
      </c>
      <c r="L73" s="56"/>
      <c r="M73" s="51"/>
      <c r="N73" s="65"/>
      <c r="O73" s="65"/>
      <c r="P73" s="65"/>
      <c r="Q73" s="65"/>
      <c r="R73" s="65"/>
      <c r="S73" s="64"/>
      <c r="T73" s="65"/>
      <c r="U73" s="65"/>
      <c r="V73" s="66"/>
      <c r="W73" s="51"/>
      <c r="X73" s="61"/>
    </row>
    <row r="74" spans="2:24" s="6" customFormat="1" ht="12.75" customHeight="1" thickBot="1">
      <c r="B74" s="20"/>
      <c r="C74" s="20" t="s">
        <v>39</v>
      </c>
      <c r="D74" s="95" t="s">
        <v>81</v>
      </c>
      <c r="E74" s="96">
        <v>1.129</v>
      </c>
      <c r="F74" s="96">
        <v>0.0085</v>
      </c>
      <c r="G74" s="96">
        <v>1.5156</v>
      </c>
      <c r="H74" s="96">
        <v>1.1004</v>
      </c>
      <c r="I74" s="96">
        <v>0.7986</v>
      </c>
      <c r="J74" s="96">
        <v>0.7873</v>
      </c>
      <c r="K74" s="96">
        <v>0.129</v>
      </c>
      <c r="L74" s="51"/>
      <c r="M74" s="51"/>
      <c r="N74" s="65"/>
      <c r="O74" s="65"/>
      <c r="P74" s="65"/>
      <c r="Q74" s="65"/>
      <c r="R74" s="65"/>
      <c r="S74" s="65"/>
      <c r="T74" s="64"/>
      <c r="U74" s="65"/>
      <c r="V74" s="67"/>
      <c r="W74" s="51"/>
      <c r="X74" s="63"/>
    </row>
    <row r="75" spans="2:23" s="6" customFormat="1" ht="16.5" customHeight="1">
      <c r="B75" s="19"/>
      <c r="C75" s="19" t="s">
        <v>40</v>
      </c>
      <c r="D75" s="97">
        <v>0.8857</v>
      </c>
      <c r="E75" s="97" t="s">
        <v>81</v>
      </c>
      <c r="F75" s="97">
        <v>0.0075</v>
      </c>
      <c r="G75" s="97">
        <v>1.3422</v>
      </c>
      <c r="H75" s="97">
        <v>0.9744</v>
      </c>
      <c r="I75" s="97">
        <v>0.707</v>
      </c>
      <c r="J75" s="97">
        <v>0.6972</v>
      </c>
      <c r="K75" s="97">
        <v>0.1142</v>
      </c>
      <c r="L75" s="40"/>
      <c r="M75" s="51"/>
      <c r="N75" s="65"/>
      <c r="O75" s="65"/>
      <c r="P75" s="65"/>
      <c r="Q75" s="65"/>
      <c r="R75" s="65"/>
      <c r="S75" s="65"/>
      <c r="T75" s="65"/>
      <c r="U75" s="64"/>
      <c r="V75" s="51"/>
      <c r="W75" s="40"/>
    </row>
    <row r="76" spans="2:23" s="6" customFormat="1" ht="15.75" customHeight="1" thickBot="1">
      <c r="B76" s="20"/>
      <c r="C76" s="20" t="s">
        <v>41</v>
      </c>
      <c r="D76" s="96">
        <v>117.81</v>
      </c>
      <c r="E76" s="96">
        <v>133.01</v>
      </c>
      <c r="F76" s="96" t="s">
        <v>81</v>
      </c>
      <c r="G76" s="96">
        <v>178.522</v>
      </c>
      <c r="H76" s="96">
        <v>129.637</v>
      </c>
      <c r="I76" s="96">
        <v>94.044</v>
      </c>
      <c r="J76" s="96">
        <v>92.734</v>
      </c>
      <c r="K76" s="96">
        <v>15.1949</v>
      </c>
      <c r="L76" s="51"/>
      <c r="M76" s="64"/>
      <c r="N76" s="65"/>
      <c r="O76" s="65"/>
      <c r="P76" s="65"/>
      <c r="Q76" s="65"/>
      <c r="R76" s="65"/>
      <c r="S76" s="65"/>
      <c r="T76" s="65"/>
      <c r="U76" s="60"/>
      <c r="V76" s="61"/>
      <c r="W76" s="51"/>
    </row>
    <row r="77" spans="2:23" s="6" customFormat="1" ht="16.5" thickBot="1">
      <c r="B77" s="19"/>
      <c r="C77" s="19" t="s">
        <v>42</v>
      </c>
      <c r="D77" s="97">
        <v>0.6598</v>
      </c>
      <c r="E77" s="97">
        <v>0.745</v>
      </c>
      <c r="F77" s="97">
        <v>0.0056</v>
      </c>
      <c r="G77" s="97" t="s">
        <v>81</v>
      </c>
      <c r="H77" s="97">
        <v>0.7262</v>
      </c>
      <c r="I77" s="97">
        <v>0.5267</v>
      </c>
      <c r="J77" s="97">
        <v>0.5195</v>
      </c>
      <c r="K77" s="97">
        <v>0.0851</v>
      </c>
      <c r="L77" s="51"/>
      <c r="M77" s="65"/>
      <c r="N77" s="64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20"/>
      <c r="C78" s="20" t="s">
        <v>43</v>
      </c>
      <c r="D78" s="96">
        <v>0.9087</v>
      </c>
      <c r="E78" s="96">
        <v>1.0261</v>
      </c>
      <c r="F78" s="96">
        <v>0.0077</v>
      </c>
      <c r="G78" s="96">
        <v>1.3769</v>
      </c>
      <c r="H78" s="96" t="s">
        <v>81</v>
      </c>
      <c r="I78" s="96">
        <v>0.7255</v>
      </c>
      <c r="J78" s="96">
        <v>0.7155</v>
      </c>
      <c r="K78" s="96">
        <v>0.1172</v>
      </c>
      <c r="L78" s="51"/>
      <c r="M78" s="65"/>
      <c r="N78" s="65"/>
      <c r="O78" s="64"/>
      <c r="P78" s="65"/>
      <c r="Q78" s="65"/>
      <c r="R78" s="65"/>
      <c r="S78" s="65"/>
      <c r="T78" s="65"/>
      <c r="U78" s="59"/>
      <c r="V78" s="61"/>
      <c r="W78" s="40"/>
    </row>
    <row r="79" spans="2:23" s="6" customFormat="1" ht="16.5" thickBot="1">
      <c r="B79" s="19"/>
      <c r="C79" s="19" t="s">
        <v>44</v>
      </c>
      <c r="D79" s="97">
        <v>1.2525</v>
      </c>
      <c r="E79" s="97">
        <v>1.4145</v>
      </c>
      <c r="F79" s="97">
        <v>0.0106</v>
      </c>
      <c r="G79" s="97">
        <v>1.8984</v>
      </c>
      <c r="H79" s="97">
        <v>1.3783</v>
      </c>
      <c r="I79" s="97" t="s">
        <v>81</v>
      </c>
      <c r="J79" s="97">
        <v>0.9862</v>
      </c>
      <c r="K79" s="97">
        <v>0.1616</v>
      </c>
      <c r="L79" s="51"/>
      <c r="M79" s="65"/>
      <c r="N79" s="65"/>
      <c r="O79" s="65"/>
      <c r="P79" s="64"/>
      <c r="Q79" s="65"/>
      <c r="R79" s="65"/>
      <c r="S79" s="65"/>
      <c r="T79" s="65"/>
      <c r="U79" s="60"/>
      <c r="V79" s="63"/>
      <c r="W79" s="51"/>
    </row>
    <row r="80" spans="2:23" s="6" customFormat="1" ht="15.75">
      <c r="B80" s="20"/>
      <c r="C80" s="20" t="s">
        <v>45</v>
      </c>
      <c r="D80" s="96">
        <v>1.2704</v>
      </c>
      <c r="E80" s="96">
        <v>1.4342</v>
      </c>
      <c r="F80" s="96">
        <v>0.0108</v>
      </c>
      <c r="G80" s="96">
        <v>1.9246</v>
      </c>
      <c r="H80" s="96">
        <v>1.3978</v>
      </c>
      <c r="I80" s="96">
        <v>1.014</v>
      </c>
      <c r="J80" s="96" t="s">
        <v>81</v>
      </c>
      <c r="K80" s="96">
        <v>0.1639</v>
      </c>
      <c r="L80" s="51"/>
      <c r="M80" s="65"/>
      <c r="N80" s="65"/>
      <c r="O80" s="65"/>
      <c r="P80" s="65"/>
      <c r="Q80" s="64"/>
      <c r="R80" s="65"/>
      <c r="S80" s="65"/>
      <c r="T80" s="65"/>
      <c r="U80" s="51"/>
      <c r="V80" s="40"/>
      <c r="W80" s="51"/>
    </row>
    <row r="81" spans="2:23" s="6" customFormat="1" ht="15.75">
      <c r="B81" s="19"/>
      <c r="C81" s="19" t="s">
        <v>46</v>
      </c>
      <c r="D81" s="97">
        <v>7.7521</v>
      </c>
      <c r="E81" s="97">
        <v>8.7538</v>
      </c>
      <c r="F81" s="97">
        <v>0.0658</v>
      </c>
      <c r="G81" s="97">
        <v>11.7457</v>
      </c>
      <c r="H81" s="97">
        <v>8.5308</v>
      </c>
      <c r="I81" s="97">
        <v>6.189</v>
      </c>
      <c r="J81" s="97">
        <v>6.1036</v>
      </c>
      <c r="K81" s="97" t="s">
        <v>81</v>
      </c>
      <c r="L81" s="51"/>
      <c r="M81" s="65"/>
      <c r="N81" s="65"/>
      <c r="O81" s="65"/>
      <c r="P81" s="65"/>
      <c r="Q81" s="65"/>
      <c r="R81" s="64"/>
      <c r="S81" s="65"/>
      <c r="T81" s="65"/>
      <c r="U81" s="40"/>
      <c r="V81" s="51"/>
      <c r="W81" s="40"/>
    </row>
    <row r="82" spans="2:21" ht="16.5" thickBot="1">
      <c r="B82" s="8"/>
      <c r="C82" s="9"/>
      <c r="D82" s="9"/>
      <c r="E82" s="9"/>
      <c r="F82" s="9"/>
      <c r="L82" s="51"/>
      <c r="M82" s="65"/>
      <c r="N82" s="65"/>
      <c r="O82" s="65"/>
      <c r="P82" s="65"/>
      <c r="Q82" s="65"/>
      <c r="R82" s="65"/>
      <c r="S82" s="64"/>
      <c r="T82" s="65"/>
      <c r="U82" s="61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5"/>
      <c r="N83" s="65"/>
      <c r="O83" s="65"/>
      <c r="P83" s="65"/>
      <c r="Q83" s="65"/>
      <c r="R83" s="65"/>
      <c r="S83" s="65"/>
      <c r="T83" s="64"/>
      <c r="U83" s="61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1"/>
      <c r="N84" s="56"/>
      <c r="O84" s="60"/>
      <c r="P84" s="60"/>
      <c r="Q84" s="60"/>
      <c r="R84" s="60"/>
      <c r="S84" s="60"/>
      <c r="T84" s="60"/>
      <c r="U84" s="62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6" t="s">
        <v>63</v>
      </c>
      <c r="C101" s="131"/>
      <c r="D101" s="131"/>
      <c r="E101" s="131"/>
      <c r="F101" s="131"/>
    </row>
    <row r="102" spans="2:6" ht="15">
      <c r="B102" s="130" t="s">
        <v>64</v>
      </c>
      <c r="C102" s="131"/>
      <c r="D102" s="131"/>
      <c r="E102" s="131"/>
      <c r="F102" s="131"/>
    </row>
    <row r="103" spans="2:6" ht="78" customHeight="1">
      <c r="B103" s="130" t="s">
        <v>65</v>
      </c>
      <c r="C103" s="131"/>
      <c r="D103" s="131"/>
      <c r="E103" s="131"/>
      <c r="F103" s="131"/>
    </row>
    <row r="104" spans="2:6" ht="15">
      <c r="B104" s="130" t="s">
        <v>66</v>
      </c>
      <c r="C104" s="131"/>
      <c r="D104" s="131"/>
      <c r="E104" s="131"/>
      <c r="F104" s="131"/>
    </row>
    <row r="105" spans="2:6" ht="15">
      <c r="B105" s="130" t="s">
        <v>67</v>
      </c>
      <c r="C105" s="131"/>
      <c r="D105" s="131"/>
      <c r="E105" s="131"/>
      <c r="F105" s="131"/>
    </row>
    <row r="106" spans="2:6" ht="15">
      <c r="B106" s="130" t="s">
        <v>68</v>
      </c>
      <c r="C106" s="131"/>
      <c r="D106" s="131"/>
      <c r="E106" s="131"/>
      <c r="F106" s="131"/>
    </row>
    <row r="107" spans="2:6" ht="15">
      <c r="B107" s="130" t="s">
        <v>69</v>
      </c>
      <c r="C107" s="131"/>
      <c r="D107" s="131"/>
      <c r="E107" s="131"/>
      <c r="F107" s="131"/>
    </row>
    <row r="108" spans="2:6" ht="15">
      <c r="B108" s="132" t="s">
        <v>70</v>
      </c>
      <c r="C108" s="131"/>
      <c r="D108" s="131"/>
      <c r="E108" s="131"/>
      <c r="F108" s="131"/>
    </row>
    <row r="110" spans="2:6" ht="15.75">
      <c r="B110" s="52" t="s">
        <v>71</v>
      </c>
      <c r="C110" s="133"/>
      <c r="D110" s="134"/>
      <c r="E110" s="134"/>
      <c r="F110" s="135"/>
    </row>
    <row r="111" spans="2:6" ht="30.75" customHeight="1">
      <c r="B111" s="52" t="s">
        <v>72</v>
      </c>
      <c r="C111" s="137" t="s">
        <v>73</v>
      </c>
      <c r="D111" s="137"/>
      <c r="E111" s="137" t="s">
        <v>74</v>
      </c>
      <c r="F111" s="137"/>
    </row>
    <row r="112" spans="2:6" ht="30.75" customHeight="1">
      <c r="B112" s="52" t="s">
        <v>75</v>
      </c>
      <c r="C112" s="137" t="s">
        <v>76</v>
      </c>
      <c r="D112" s="137"/>
      <c r="E112" s="137" t="s">
        <v>77</v>
      </c>
      <c r="F112" s="137"/>
    </row>
    <row r="113" spans="2:6" ht="15" customHeight="1">
      <c r="B113" s="138" t="s">
        <v>78</v>
      </c>
      <c r="C113" s="137" t="s">
        <v>79</v>
      </c>
      <c r="D113" s="137"/>
      <c r="E113" s="137" t="s">
        <v>80</v>
      </c>
      <c r="F113" s="137"/>
    </row>
    <row r="114" spans="2:6" ht="15">
      <c r="B114" s="138"/>
      <c r="C114" s="137"/>
      <c r="D114" s="137"/>
      <c r="E114" s="137"/>
      <c r="F114" s="137"/>
    </row>
  </sheetData>
  <sheetProtection/>
  <mergeCells count="43"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2015-01-29T07:37:23Z</dcterms:modified>
  <cp:category/>
  <cp:version/>
  <cp:contentType/>
  <cp:contentStatus/>
</cp:coreProperties>
</file>