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<sst xmlns="http://schemas.openxmlformats.org/spreadsheetml/2006/main" count="168" uniqueCount="102">
  <si>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</si>
  <si>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</si>
  <si>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</si>
  <si>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</si>
  <si>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</si>
  <si>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</si>
  <si>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</si>
  <si>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</si>
  <si>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</si>
  <si>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</si>
  <si>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</si>
  <si>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</si>
  <si>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</si>
  <si>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</si>
  <si>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</si>
  <si>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</si>
  <si>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</si>
  <si>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</si>
  <si>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</si>
  <si>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</si>
  <si>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</si>
  <si>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</si>
  <si>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</si>
  <si>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</si>
  <si>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</si>
  <si>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</si>
  <si>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</si>
  <si>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</si>
  <si>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</si>
  <si>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</si>
  <si>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</si>
  <si>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</si>
  <si>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</si>
  <si>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</si>
  <si>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</si>
  <si>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</si>
  <si>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</si>
  <si>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</si>
  <si>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</si>
  <si>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</si>
  <si>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</si>
  <si>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</si>
  <si>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</si>
  <si>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</si>
  <si>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</si>
  <si>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</si>
  <si>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</si>
  <si>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</si>
  <si>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</si>
  <si>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</si>
  <si>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</si>
  <si>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</si>
  <si>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</si>
  <si>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</si>
  <si>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</si>
  <si>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</si>
  <si>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</si>
  <si>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</si>
  <si>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</si>
  <si>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</si>
  <si>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</si>
  <si>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</si>
  <si>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</si>
  <si>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</si>
  <si>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</si>
  <si>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</si>
  <si>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</si>
  <si>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</si>
  <si>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</si>
  <si>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</si>
  <si>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</si>
  <si>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</si>
  <si>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</si>
  <si>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</si>
  <si>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</si>
  <si>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</si>
  <si>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</si>
  <si>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</si>
  <si>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</si>
  <si>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</si>
  <si>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Euronext -Січень '19 (€/МT)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</si>
  <si>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</si>
  <si>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</si>
  <si>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</si>
  <si>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</si>
  <si>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</si>
  <si>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</si>
  <si>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</si>
  <si>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</si>
  <si>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</si>
  <si>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</si>
  <si>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</si>
  <si>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</si>
  <si>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</si>
  <si>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</si>
  <si>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</si>
  <si>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</si>
  <si>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</si>
  <si>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</si>
  <si>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</si>
  <si>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</si>
  <si>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27 грудня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</si>
</sst>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101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5" t="s">
        <v>5</v>
      </c>
      <c r="D6" s="146"/>
      <c r="E6" s="145" t="s">
        <v>6</v>
      </c>
      <c r="F6" s="146"/>
      <c r="G6"/>
      <c r="H6"/>
      <c r="I6"/>
    </row>
    <row r="7" spans="2:6" s="6" customFormat="1" ht="15">
      <c r="B7" s="24" t="s">
        <v>83</v>
      </c>
      <c r="C7" s="117">
        <v>0.012</v>
      </c>
      <c r="D7" s="14">
        <v>3.742</v>
      </c>
      <c r="E7" s="117">
        <f aca="true" t="shared" si="0" ref="E7:F9">C7*39.3683</f>
        <v>0.4724196</v>
      </c>
      <c r="F7" s="13">
        <f t="shared" si="0"/>
        <v>147.3161786</v>
      </c>
    </row>
    <row r="8" spans="2:6" s="6" customFormat="1" ht="15">
      <c r="B8" s="24" t="s">
        <v>81</v>
      </c>
      <c r="C8" s="117">
        <v>0.01</v>
      </c>
      <c r="D8" s="14">
        <v>3.816</v>
      </c>
      <c r="E8" s="117">
        <f t="shared" si="0"/>
        <v>0.393683</v>
      </c>
      <c r="F8" s="13">
        <f t="shared" si="0"/>
        <v>150.22943279999998</v>
      </c>
    </row>
    <row r="9" spans="2:17" s="6" customFormat="1" ht="15">
      <c r="B9" s="24" t="s">
        <v>93</v>
      </c>
      <c r="C9" s="117">
        <v>0.006</v>
      </c>
      <c r="D9" s="14">
        <v>3.894</v>
      </c>
      <c r="E9" s="117">
        <f t="shared" si="0"/>
        <v>0.2362098</v>
      </c>
      <c r="F9" s="13">
        <f>D9*39.3683</f>
        <v>153.3001602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5" t="s">
        <v>7</v>
      </c>
      <c r="D11" s="146"/>
      <c r="E11" s="145" t="s">
        <v>6</v>
      </c>
      <c r="F11" s="14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37">
        <v>0</v>
      </c>
      <c r="D12" s="13">
        <v>178.25</v>
      </c>
      <c r="E12" s="137">
        <f>C12/$D$86</f>
        <v>0</v>
      </c>
      <c r="F12" s="71">
        <f aca="true" t="shared" si="1" ref="E12:F14">D12/$D$86</f>
        <v>204.22777268560952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78</v>
      </c>
      <c r="C13" s="135">
        <v>0.28</v>
      </c>
      <c r="D13" s="13">
        <v>179.5</v>
      </c>
      <c r="E13" s="135">
        <f t="shared" si="1"/>
        <v>0.32080659945004586</v>
      </c>
      <c r="F13" s="71">
        <f t="shared" si="1"/>
        <v>205.65994500458294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35">
        <v>0.14</v>
      </c>
      <c r="D14" s="13">
        <v>184</v>
      </c>
      <c r="E14" s="135">
        <f t="shared" si="1"/>
        <v>0.16040329972502293</v>
      </c>
      <c r="F14" s="71">
        <f t="shared" si="1"/>
        <v>210.81576535288727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9" t="s">
        <v>74</v>
      </c>
      <c r="D16" s="149"/>
      <c r="E16" s="145" t="s">
        <v>6</v>
      </c>
      <c r="F16" s="14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43">
        <v>130</v>
      </c>
      <c r="D17" s="87">
        <v>24700</v>
      </c>
      <c r="E17" s="135">
        <f aca="true" t="shared" si="2" ref="E17:F19">C17/$D$87</f>
        <v>1.1768966141589716</v>
      </c>
      <c r="F17" s="71">
        <f t="shared" si="2"/>
        <v>223.6103566902046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42">
        <v>160</v>
      </c>
      <c r="D18" s="87">
        <v>23780</v>
      </c>
      <c r="E18" s="116">
        <f t="shared" si="2"/>
        <v>1.4484881405033496</v>
      </c>
      <c r="F18" s="71">
        <f t="shared" si="2"/>
        <v>215.28154988231034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42">
        <v>190</v>
      </c>
      <c r="D19" s="87">
        <v>24000</v>
      </c>
      <c r="E19" s="116">
        <f t="shared" si="2"/>
        <v>1.7200796668477278</v>
      </c>
      <c r="F19" s="71">
        <f t="shared" si="2"/>
        <v>217.27322107550245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5" t="s">
        <v>5</v>
      </c>
      <c r="D21" s="146"/>
      <c r="E21" s="149" t="s">
        <v>6</v>
      </c>
      <c r="F21" s="149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83</v>
      </c>
      <c r="C22" s="117">
        <v>0.004</v>
      </c>
      <c r="D22" s="14">
        <v>5.094</v>
      </c>
      <c r="E22" s="117">
        <f aca="true" t="shared" si="3" ref="E22:F24">C22*36.7437</f>
        <v>0.1469748</v>
      </c>
      <c r="F22" s="13">
        <f t="shared" si="3"/>
        <v>187.1724078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81</v>
      </c>
      <c r="C23" s="119">
        <v>0</v>
      </c>
      <c r="D23" s="14">
        <v>5.18</v>
      </c>
      <c r="E23" s="119">
        <f t="shared" si="3"/>
        <v>0</v>
      </c>
      <c r="F23" s="13">
        <f t="shared" si="3"/>
        <v>190.33236599999998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93</v>
      </c>
      <c r="C24" s="119">
        <v>0</v>
      </c>
      <c r="D24" s="89">
        <v>5.256</v>
      </c>
      <c r="E24" s="119">
        <f t="shared" si="3"/>
        <v>0</v>
      </c>
      <c r="F24" s="13">
        <f t="shared" si="3"/>
        <v>193.1248872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9" t="s">
        <v>9</v>
      </c>
      <c r="D26" s="149"/>
      <c r="E26" s="145" t="s">
        <v>10</v>
      </c>
      <c r="F26" s="14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0.98</v>
      </c>
      <c r="D27" s="71">
        <v>203</v>
      </c>
      <c r="E27" s="135">
        <f aca="true" t="shared" si="4" ref="E27:F29">C27/$D$86</f>
        <v>1.1228230980751603</v>
      </c>
      <c r="F27" s="71">
        <f t="shared" si="4"/>
        <v>232.58478460128322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88</v>
      </c>
      <c r="C28" s="135">
        <v>0.85</v>
      </c>
      <c r="D28" s="13">
        <v>204.75</v>
      </c>
      <c r="E28" s="135">
        <f t="shared" si="4"/>
        <v>0.9738771769019248</v>
      </c>
      <c r="F28" s="71">
        <f t="shared" si="4"/>
        <v>234.58982584784601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35">
        <v>0.53</v>
      </c>
      <c r="D29" s="13">
        <v>189.25</v>
      </c>
      <c r="E29" s="135">
        <f>C29/$D$86</f>
        <v>0.6072410632447296</v>
      </c>
      <c r="F29" s="71">
        <f t="shared" si="4"/>
        <v>216.8308890925756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9" t="s">
        <v>12</v>
      </c>
      <c r="D31" s="149"/>
      <c r="E31" s="149" t="s">
        <v>10</v>
      </c>
      <c r="F31" s="14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0.21</v>
      </c>
      <c r="D32" s="13">
        <v>362</v>
      </c>
      <c r="E32" s="135">
        <f aca="true" t="shared" si="5" ref="E32:F34">C32/$D$86</f>
        <v>0.24060494958753437</v>
      </c>
      <c r="F32" s="71">
        <f t="shared" si="5"/>
        <v>414.7571035747021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96</v>
      </c>
      <c r="C33" s="135">
        <v>0.21</v>
      </c>
      <c r="D33" s="13">
        <v>362.25</v>
      </c>
      <c r="E33" s="135">
        <f t="shared" si="5"/>
        <v>0.24060494958753437</v>
      </c>
      <c r="F33" s="71">
        <f t="shared" si="5"/>
        <v>415.04353803849676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35">
        <v>0.35</v>
      </c>
      <c r="D34" s="66">
        <v>360.25</v>
      </c>
      <c r="E34" s="135">
        <f t="shared" si="5"/>
        <v>0.40100824931255724</v>
      </c>
      <c r="F34" s="71">
        <f t="shared" si="5"/>
        <v>412.7520623281393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4">
        <v>0.02</v>
      </c>
      <c r="D37" s="75">
        <v>2.734</v>
      </c>
      <c r="E37" s="114">
        <f aca="true" t="shared" si="6" ref="E37:F39">C37*58.0164</f>
        <v>1.160328</v>
      </c>
      <c r="F37" s="71">
        <f t="shared" si="6"/>
        <v>158.6168376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81</v>
      </c>
      <c r="C38" s="114">
        <v>0.022</v>
      </c>
      <c r="D38" s="75">
        <v>2.762</v>
      </c>
      <c r="E38" s="114">
        <f t="shared" si="6"/>
        <v>1.2763608</v>
      </c>
      <c r="F38" s="71">
        <f t="shared" si="6"/>
        <v>160.2412968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4">
        <v>0.012</v>
      </c>
      <c r="D39" s="75">
        <v>2.8</v>
      </c>
      <c r="E39" s="114">
        <f t="shared" si="6"/>
        <v>0.6961968</v>
      </c>
      <c r="F39" s="71">
        <f t="shared" si="6"/>
        <v>162.44591999999997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4">
        <v>0.01</v>
      </c>
      <c r="D42" s="75">
        <v>8.69</v>
      </c>
      <c r="E42" s="114">
        <f aca="true" t="shared" si="7" ref="E42:F44">C42*36.7437</f>
        <v>0.36743699999999996</v>
      </c>
      <c r="F42" s="71">
        <f t="shared" si="7"/>
        <v>319.30275299999994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4">
        <v>0.004</v>
      </c>
      <c r="D43" s="75">
        <v>8.804</v>
      </c>
      <c r="E43" s="114">
        <f t="shared" si="7"/>
        <v>0.1469748</v>
      </c>
      <c r="F43" s="71">
        <f t="shared" si="7"/>
        <v>323.4915348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81</v>
      </c>
      <c r="C44" s="114">
        <v>0.006</v>
      </c>
      <c r="D44" s="75">
        <v>8.962</v>
      </c>
      <c r="E44" s="114">
        <f t="shared" si="7"/>
        <v>0.2204622</v>
      </c>
      <c r="F44" s="71">
        <f t="shared" si="7"/>
        <v>329.29703939999996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9" t="s">
        <v>73</v>
      </c>
      <c r="D46" s="149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86</v>
      </c>
      <c r="C52" s="117">
        <v>0.5</v>
      </c>
      <c r="D52" s="76">
        <v>304.4</v>
      </c>
      <c r="E52" s="117">
        <f aca="true" t="shared" si="8" ref="E52:F54">C52*1.1023</f>
        <v>0.55115</v>
      </c>
      <c r="F52" s="76">
        <f t="shared" si="8"/>
        <v>335.54012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7">
        <v>0.4</v>
      </c>
      <c r="D53" s="76">
        <v>308.3</v>
      </c>
      <c r="E53" s="117">
        <f t="shared" si="8"/>
        <v>0.44092000000000003</v>
      </c>
      <c r="F53" s="76">
        <f t="shared" si="8"/>
        <v>339.83909000000006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81</v>
      </c>
      <c r="C54" s="117">
        <v>0.4</v>
      </c>
      <c r="D54" s="76">
        <v>311.9</v>
      </c>
      <c r="E54" s="117">
        <f>C54*1.1023</f>
        <v>0.44092000000000003</v>
      </c>
      <c r="F54" s="76">
        <f t="shared" si="8"/>
        <v>343.80737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90</v>
      </c>
      <c r="C57" s="135">
        <v>0.05</v>
      </c>
      <c r="D57" s="71">
        <v>27.31</v>
      </c>
      <c r="E57" s="135">
        <f aca="true" t="shared" si="9" ref="E57:F59">C57/454*1000</f>
        <v>0.11013215859030838</v>
      </c>
      <c r="F57" s="71">
        <f t="shared" si="9"/>
        <v>60.154185022026425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35">
        <v>0.02</v>
      </c>
      <c r="D58" s="71">
        <v>27.63</v>
      </c>
      <c r="E58" s="135">
        <f t="shared" si="9"/>
        <v>0.04405286343612335</v>
      </c>
      <c r="F58" s="71">
        <f t="shared" si="9"/>
        <v>60.859030837004404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81</v>
      </c>
      <c r="C59" s="135">
        <v>0.02</v>
      </c>
      <c r="D59" s="71">
        <v>27.89</v>
      </c>
      <c r="E59" s="135">
        <f t="shared" si="9"/>
        <v>0.04405286343612335</v>
      </c>
      <c r="F59" s="71">
        <f t="shared" si="9"/>
        <v>61.43171806167401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4">
        <v>0.185</v>
      </c>
      <c r="D62" s="75">
        <v>10.125</v>
      </c>
      <c r="E62" s="114">
        <f aca="true" t="shared" si="10" ref="E62:F64">C62*22.026</f>
        <v>4.07481</v>
      </c>
      <c r="F62" s="71">
        <f t="shared" si="10"/>
        <v>223.01325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4">
        <v>0.13</v>
      </c>
      <c r="D63" s="75">
        <v>10.24</v>
      </c>
      <c r="E63" s="114">
        <f t="shared" si="10"/>
        <v>2.8633800000000003</v>
      </c>
      <c r="F63" s="71">
        <f t="shared" si="10"/>
        <v>225.54624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81</v>
      </c>
      <c r="C64" s="114">
        <v>0.1</v>
      </c>
      <c r="D64" s="75">
        <v>10.405</v>
      </c>
      <c r="E64" s="114">
        <f t="shared" si="10"/>
        <v>2.2026</v>
      </c>
      <c r="F64" s="71">
        <f t="shared" si="10"/>
        <v>229.18052999999998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7" t="s">
        <v>91</v>
      </c>
      <c r="D66" s="148"/>
      <c r="E66" s="147" t="s">
        <v>23</v>
      </c>
      <c r="F66" s="148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82</v>
      </c>
      <c r="C67" s="117">
        <v>0.015</v>
      </c>
      <c r="D67" s="75">
        <v>1.246</v>
      </c>
      <c r="E67" s="117">
        <f aca="true" t="shared" si="11" ref="E67:F69">C67/3.785</f>
        <v>0.003963011889035667</v>
      </c>
      <c r="F67" s="71">
        <f t="shared" si="11"/>
        <v>0.32919418758256275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95</v>
      </c>
      <c r="C68" s="117">
        <v>0.011</v>
      </c>
      <c r="D68" s="75">
        <v>1.265</v>
      </c>
      <c r="E68" s="117">
        <f t="shared" si="11"/>
        <v>0.0029062087186261555</v>
      </c>
      <c r="F68" s="71">
        <f t="shared" si="11"/>
        <v>0.3342140026420079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79</v>
      </c>
      <c r="C69" s="117">
        <v>0.011</v>
      </c>
      <c r="D69" s="75">
        <v>1.289</v>
      </c>
      <c r="E69" s="117">
        <f t="shared" si="11"/>
        <v>0.0029062087186261555</v>
      </c>
      <c r="F69" s="71">
        <f t="shared" si="11"/>
        <v>0.34055482166446494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7" t="s">
        <v>25</v>
      </c>
      <c r="D71" s="148"/>
      <c r="E71" s="147" t="s">
        <v>26</v>
      </c>
      <c r="F71" s="148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44">
        <v>0</v>
      </c>
      <c r="D72" s="126">
        <v>0.9075</v>
      </c>
      <c r="E72" s="144">
        <f>C72/454*100</f>
        <v>0</v>
      </c>
      <c r="F72" s="77">
        <f>D72/454*1000</f>
        <v>1.998898678414097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82</v>
      </c>
      <c r="C73" s="131">
        <v>0.003</v>
      </c>
      <c r="D73" s="126">
        <v>0.9275</v>
      </c>
      <c r="E73" s="131">
        <f>C73/454*100</f>
        <v>0.0006607929515418502</v>
      </c>
      <c r="F73" s="77">
        <f>D73/454*1000</f>
        <v>2.04295154185022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95</v>
      </c>
      <c r="C74" s="131">
        <v>0.00025</v>
      </c>
      <c r="D74" s="126">
        <v>0.945</v>
      </c>
      <c r="E74" s="131">
        <f>C74/454*100</f>
        <v>5.506607929515418E-05</v>
      </c>
      <c r="F74" s="77">
        <f>D74/454*1000</f>
        <v>2.081497797356828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5" t="s">
        <v>25</v>
      </c>
      <c r="D76" s="155"/>
      <c r="E76" s="147" t="s">
        <v>28</v>
      </c>
      <c r="F76" s="148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41">
        <v>0.0014</v>
      </c>
      <c r="D77" s="127">
        <v>0.1227</v>
      </c>
      <c r="E77" s="141">
        <f aca="true" t="shared" si="12" ref="E77:F79">C77/454*1000000</f>
        <v>3.0837004405286343</v>
      </c>
      <c r="F77" s="71">
        <f t="shared" si="12"/>
        <v>270.2643171806168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41">
        <v>0.0013</v>
      </c>
      <c r="D78" s="127" t="s">
        <v>72</v>
      </c>
      <c r="E78" s="141">
        <f t="shared" si="12"/>
        <v>2.8634361233480172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41">
        <v>0.0012</v>
      </c>
      <c r="D79" s="127" t="s">
        <v>72</v>
      </c>
      <c r="E79" s="141">
        <f t="shared" si="12"/>
        <v>2.643171806167401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1.1457</v>
      </c>
      <c r="F85" s="128">
        <v>0.0091</v>
      </c>
      <c r="G85" s="128">
        <v>1.2654</v>
      </c>
      <c r="H85" s="128">
        <v>1.0143</v>
      </c>
      <c r="I85" s="128">
        <v>0.7347</v>
      </c>
      <c r="J85" s="128">
        <v>0.7051</v>
      </c>
      <c r="K85" s="128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0.8728</v>
      </c>
      <c r="E86" s="129" t="s">
        <v>72</v>
      </c>
      <c r="F86" s="129">
        <v>0.0079</v>
      </c>
      <c r="G86" s="129">
        <v>1.1045</v>
      </c>
      <c r="H86" s="129">
        <v>0.8853</v>
      </c>
      <c r="I86" s="129">
        <v>0.6413</v>
      </c>
      <c r="J86" s="129">
        <v>0.6154</v>
      </c>
      <c r="K86" s="129">
        <v>0.1115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110.46</v>
      </c>
      <c r="E87" s="128">
        <v>126.554</v>
      </c>
      <c r="F87" s="128" t="s">
        <v>72</v>
      </c>
      <c r="G87" s="128">
        <v>139.7761</v>
      </c>
      <c r="H87" s="128">
        <v>112.0398</v>
      </c>
      <c r="I87" s="128">
        <v>81.1549</v>
      </c>
      <c r="J87" s="128">
        <v>77.8853</v>
      </c>
      <c r="K87" s="128">
        <v>14.1058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0.7903</v>
      </c>
      <c r="E88" s="129">
        <v>0.9054</v>
      </c>
      <c r="F88" s="129">
        <v>0.0072</v>
      </c>
      <c r="G88" s="129" t="s">
        <v>72</v>
      </c>
      <c r="H88" s="129">
        <v>0.8016</v>
      </c>
      <c r="I88" s="129">
        <v>0.5806</v>
      </c>
      <c r="J88" s="129">
        <v>0.5572</v>
      </c>
      <c r="K88" s="129">
        <v>0.1009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0.9859</v>
      </c>
      <c r="E89" s="128">
        <v>1.1295</v>
      </c>
      <c r="F89" s="128">
        <v>0.0089</v>
      </c>
      <c r="G89" s="128">
        <v>1.2476</v>
      </c>
      <c r="H89" s="128" t="s">
        <v>72</v>
      </c>
      <c r="I89" s="128">
        <v>0.7243</v>
      </c>
      <c r="J89" s="128">
        <v>0.6952</v>
      </c>
      <c r="K89" s="128">
        <v>0.1259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1.3611</v>
      </c>
      <c r="E90" s="129">
        <v>1.5594</v>
      </c>
      <c r="F90" s="129">
        <v>0.0123</v>
      </c>
      <c r="G90" s="129">
        <v>1.7223</v>
      </c>
      <c r="H90" s="129">
        <v>1.3806</v>
      </c>
      <c r="I90" s="129" t="s">
        <v>72</v>
      </c>
      <c r="J90" s="129">
        <v>0.9597</v>
      </c>
      <c r="K90" s="129">
        <v>0.1738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1.4182</v>
      </c>
      <c r="E91" s="128">
        <v>1.6249</v>
      </c>
      <c r="F91" s="128">
        <v>0.0128</v>
      </c>
      <c r="G91" s="128">
        <v>1.7946</v>
      </c>
      <c r="H91" s="128">
        <v>1.4385</v>
      </c>
      <c r="I91" s="128">
        <v>1.042</v>
      </c>
      <c r="J91" s="128" t="s">
        <v>72</v>
      </c>
      <c r="K91" s="128">
        <v>0.1811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7.8308</v>
      </c>
      <c r="E92" s="129">
        <v>8.9717</v>
      </c>
      <c r="F92" s="129">
        <v>0.0709</v>
      </c>
      <c r="G92" s="129">
        <v>9.9091</v>
      </c>
      <c r="H92" s="129">
        <v>7.9428</v>
      </c>
      <c r="I92" s="129">
        <v>5.7533</v>
      </c>
      <c r="J92" s="129">
        <v>5.5215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4" t="s">
        <v>55</v>
      </c>
      <c r="C115" s="154"/>
      <c r="D115" s="154"/>
      <c r="E115" s="154"/>
      <c r="F115" s="154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4" t="s">
        <v>56</v>
      </c>
      <c r="C116" s="154"/>
      <c r="D116" s="154"/>
      <c r="E116" s="154"/>
      <c r="F116" s="154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4" t="s">
        <v>57</v>
      </c>
      <c r="C117" s="154"/>
      <c r="D117" s="154"/>
      <c r="E117" s="154"/>
      <c r="F117" s="154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4" t="s">
        <v>58</v>
      </c>
      <c r="C118" s="154"/>
      <c r="D118" s="154"/>
      <c r="E118" s="154"/>
      <c r="F118" s="154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4" t="s">
        <v>59</v>
      </c>
      <c r="C119" s="154"/>
      <c r="D119" s="154"/>
      <c r="E119" s="154"/>
      <c r="F119" s="154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4" t="s">
        <v>60</v>
      </c>
      <c r="C120" s="154"/>
      <c r="D120" s="154"/>
      <c r="E120" s="154"/>
      <c r="F120" s="154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3" t="s">
        <v>61</v>
      </c>
      <c r="C121" s="153"/>
      <c r="D121" s="153"/>
      <c r="E121" s="153"/>
      <c r="F121" s="153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6"/>
      <c r="D123" s="165"/>
      <c r="E123" s="165"/>
      <c r="F123" s="157"/>
      <c r="G123" s="120"/>
      <c r="H123" s="120"/>
    </row>
    <row r="124" spans="2:8" ht="30.75" customHeight="1">
      <c r="B124" s="32" t="s">
        <v>63</v>
      </c>
      <c r="C124" s="156" t="s">
        <v>64</v>
      </c>
      <c r="D124" s="157"/>
      <c r="E124" s="156" t="s">
        <v>65</v>
      </c>
      <c r="F124" s="157"/>
      <c r="G124" s="120"/>
      <c r="H124" s="120"/>
    </row>
    <row r="125" spans="2:8" ht="30.75" customHeight="1">
      <c r="B125" s="32" t="s">
        <v>66</v>
      </c>
      <c r="C125" s="156" t="s">
        <v>67</v>
      </c>
      <c r="D125" s="157"/>
      <c r="E125" s="156" t="s">
        <v>68</v>
      </c>
      <c r="F125" s="157"/>
      <c r="G125" s="120"/>
      <c r="H125" s="120"/>
    </row>
    <row r="126" spans="2:8" ht="15" customHeight="1">
      <c r="B126" s="159" t="s">
        <v>69</v>
      </c>
      <c r="C126" s="161" t="s">
        <v>70</v>
      </c>
      <c r="D126" s="162"/>
      <c r="E126" s="161" t="s">
        <v>71</v>
      </c>
      <c r="F126" s="162"/>
      <c r="G126" s="120"/>
      <c r="H126" s="120"/>
    </row>
    <row r="127" spans="2:8" ht="15" customHeight="1">
      <c r="B127" s="160"/>
      <c r="C127" s="163"/>
      <c r="D127" s="164"/>
      <c r="E127" s="163"/>
      <c r="F127" s="164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2018-12-28T08:51:56Z</dcterms:modified>
  <cp:category/>
  <cp:version/>
  <cp:contentType/>
  <cp:contentStatus/>
</cp:coreProperties>
</file>