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<sst xmlns="http://schemas.openxmlformats.org/spreadsheetml/2006/main" count="145" uniqueCount="106">
  <si>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</si>
  <si>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</si>
  <si>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</si>
  <si>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</si>
  <si>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</si>
  <si>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</si>
  <si>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</si>
  <si>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</si>
  <si>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</si>
  <si>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</si>
  <si>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</si>
  <si>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</si>
  <si>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</si>
  <si>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</si>
  <si>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</si>
  <si>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</si>
  <si>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</si>
  <si>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</si>
  <si>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</si>
  <si>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</si>
  <si>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</si>
  <si>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</si>
  <si>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</si>
  <si>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</si>
  <si>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</si>
  <si>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</si>
  <si>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</si>
  <si>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</si>
  <si>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</si>
  <si>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</si>
  <si>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</si>
  <si>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</si>
  <si>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</si>
  <si>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</si>
  <si>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</si>
  <si>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</si>
  <si>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</si>
  <si>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</si>
  <si>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</si>
  <si>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</si>
  <si>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</si>
  <si>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</si>
  <si>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</si>
  <si>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</si>
  <si>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</si>
  <si>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</si>
  <si>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</si>
  <si>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</si>
  <si>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</si>
  <si>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</si>
  <si>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</si>
  <si>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</si>
  <si>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</si>
  <si>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</si>
  <si>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</si>
  <si>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</si>
  <si>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</si>
  <si>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</si>
  <si>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</si>
  <si>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</si>
  <si>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</si>
  <si>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</si>
  <si>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</si>
  <si>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</si>
  <si>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</si>
  <si>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</si>
  <si>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</si>
  <si>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</si>
  <si>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</si>
  <si>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</si>
  <si>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</si>
  <si>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</si>
  <si>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</si>
  <si>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</si>
  <si>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</si>
  <si>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</si>
  <si>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</si>
  <si>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</si>
  <si>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</si>
  <si>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</si>
  <si>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</si>
  <si>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</si>
  <si>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</si>
  <si>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 xml:space="preserve">– </t>
  </si>
  <si>
    <t>Euronext - Березень '15 (€/МT)</t>
  </si>
  <si>
    <t>CBOT - Грудень '14</t>
  </si>
  <si>
    <t>CBOT - Листопад`14</t>
  </si>
  <si>
    <t>NYBOT - Березень '15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</si>
  <si>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</si>
  <si>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</si>
  <si>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</si>
  <si>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</si>
  <si>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</si>
  <si>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</si>
  <si>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</si>
  <si>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</si>
  <si>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</si>
  <si>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</si>
  <si>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</si>
  <si>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</si>
  <si>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</si>
  <si>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</si>
  <si>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</si>
  <si>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</si>
  <si>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</si>
  <si>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27 Жовтня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</si>
</sst>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F88" sqref="F8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31" t="s">
        <v>105</v>
      </c>
      <c r="D4" s="132"/>
      <c r="E4" s="132"/>
      <c r="F4" s="13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9"/>
      <c r="I6"/>
    </row>
    <row r="7" spans="2:8" s="6" customFormat="1" ht="15">
      <c r="B7" s="89" t="s">
        <v>93</v>
      </c>
      <c r="C7" s="124">
        <v>0.1</v>
      </c>
      <c r="D7" s="7">
        <v>3.63</v>
      </c>
      <c r="E7" s="124">
        <f aca="true" t="shared" si="0" ref="E7:F9">C7*39.3683</f>
        <v>3.93683</v>
      </c>
      <c r="F7" s="13">
        <f t="shared" si="0"/>
        <v>142.906929</v>
      </c>
      <c r="G7" s="31"/>
      <c r="H7" s="31"/>
    </row>
    <row r="8" spans="2:8" s="6" customFormat="1" ht="15">
      <c r="B8" s="89" t="s">
        <v>88</v>
      </c>
      <c r="C8" s="124">
        <v>0.1</v>
      </c>
      <c r="D8" s="122">
        <v>3.766</v>
      </c>
      <c r="E8" s="124">
        <f t="shared" si="0"/>
        <v>3.93683</v>
      </c>
      <c r="F8" s="13">
        <f t="shared" si="0"/>
        <v>148.2610178</v>
      </c>
      <c r="G8" s="29"/>
      <c r="H8" s="29"/>
    </row>
    <row r="9" spans="2:17" s="6" customFormat="1" ht="15">
      <c r="B9" s="89" t="s">
        <v>98</v>
      </c>
      <c r="C9" s="124">
        <v>0.102</v>
      </c>
      <c r="D9" s="7">
        <v>3.854</v>
      </c>
      <c r="E9" s="124">
        <f t="shared" si="0"/>
        <v>4.0155666</v>
      </c>
      <c r="F9" s="13">
        <f t="shared" si="0"/>
        <v>151.72542819999998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6" t="s">
        <v>7</v>
      </c>
      <c r="D11" s="136"/>
      <c r="E11" s="134" t="s">
        <v>6</v>
      </c>
      <c r="F11" s="135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81</v>
      </c>
      <c r="C12" s="80">
        <v>0.52</v>
      </c>
      <c r="D12" s="88">
        <v>143.75</v>
      </c>
      <c r="E12" s="80">
        <f>C12/D77</f>
        <v>0.6609889411465616</v>
      </c>
      <c r="F12" s="121">
        <f>D12/D77</f>
        <v>182.72530824965045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30">
        <v>0.17</v>
      </c>
      <c r="D13" s="88">
        <v>148.25</v>
      </c>
      <c r="E13" s="130">
        <f>C13/D77</f>
        <v>0.21609253845176055</v>
      </c>
      <c r="F13" s="121">
        <f>D13/D77</f>
        <v>188.44540485572645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94</v>
      </c>
      <c r="C14" s="130">
        <v>0.17</v>
      </c>
      <c r="D14" s="88">
        <v>150.75</v>
      </c>
      <c r="E14" s="130">
        <f>C14/D77</f>
        <v>0.21609253845176055</v>
      </c>
      <c r="F14" s="121">
        <f>D14/D77</f>
        <v>191.62323630354646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7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4" t="s">
        <v>5</v>
      </c>
      <c r="D16" s="135"/>
      <c r="E16" s="136" t="s">
        <v>6</v>
      </c>
      <c r="F16" s="136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93</v>
      </c>
      <c r="C17" s="124">
        <v>0.05</v>
      </c>
      <c r="D17" s="7">
        <v>5.226</v>
      </c>
      <c r="E17" s="124">
        <f aca="true" t="shared" si="1" ref="E17:F19">C17*36.7437</f>
        <v>1.8371849999999998</v>
      </c>
      <c r="F17" s="13">
        <f t="shared" si="1"/>
        <v>192.02257619999997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124">
        <v>0.054</v>
      </c>
      <c r="D18" s="7">
        <v>5.364</v>
      </c>
      <c r="E18" s="124">
        <f t="shared" si="1"/>
        <v>1.9841597999999998</v>
      </c>
      <c r="F18" s="13">
        <f t="shared" si="1"/>
        <v>197.0932068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98</v>
      </c>
      <c r="C19" s="124">
        <v>0.052</v>
      </c>
      <c r="D19" s="7">
        <v>5.44</v>
      </c>
      <c r="E19" s="124">
        <f t="shared" si="1"/>
        <v>1.9106723999999997</v>
      </c>
      <c r="F19" s="13">
        <f t="shared" si="1"/>
        <v>199.885728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6" t="s">
        <v>9</v>
      </c>
      <c r="D21" s="136"/>
      <c r="E21" s="134" t="s">
        <v>10</v>
      </c>
      <c r="F21" s="135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81</v>
      </c>
      <c r="C22" s="80">
        <v>0.45</v>
      </c>
      <c r="D22" s="121">
        <v>165</v>
      </c>
      <c r="E22" s="80">
        <f>C22/D77</f>
        <v>0.5720096606076014</v>
      </c>
      <c r="F22" s="121">
        <f>D22/D77</f>
        <v>209.7368755561205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30">
        <v>0.6</v>
      </c>
      <c r="D23" s="88">
        <v>167.25</v>
      </c>
      <c r="E23" s="130">
        <f>C23/D77</f>
        <v>0.7626795474768019</v>
      </c>
      <c r="F23" s="121">
        <f>D23/D77</f>
        <v>212.59692385915852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84</v>
      </c>
      <c r="C24" s="130">
        <v>0.59</v>
      </c>
      <c r="D24" s="88">
        <v>170.25</v>
      </c>
      <c r="E24" s="130">
        <f>C24/D77</f>
        <v>0.7499682216855218</v>
      </c>
      <c r="F24" s="121">
        <f>D24/D77</f>
        <v>216.41032159654253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6" t="s">
        <v>12</v>
      </c>
      <c r="D26" s="136"/>
      <c r="E26" s="136" t="s">
        <v>10</v>
      </c>
      <c r="F26" s="136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21" s="6" customFormat="1" ht="18" customHeight="1">
      <c r="B27" s="83" t="s">
        <v>81</v>
      </c>
      <c r="C27" s="80">
        <v>0.15</v>
      </c>
      <c r="D27" s="88">
        <v>322.5</v>
      </c>
      <c r="E27" s="80">
        <f>C27/D77</f>
        <v>0.19066988686920047</v>
      </c>
      <c r="F27" s="121">
        <f>D27/D77</f>
        <v>409.940256768781</v>
      </c>
      <c r="G27" s="35"/>
      <c r="H27" s="29"/>
      <c r="I27" s="82"/>
      <c r="J27" s="82"/>
      <c r="K27" s="82"/>
      <c r="L27" s="82"/>
      <c r="M27" s="82"/>
      <c r="N27" s="82"/>
      <c r="O27" s="101"/>
      <c r="P27" s="82"/>
      <c r="Q27" s="82"/>
      <c r="R27" s="82"/>
      <c r="S27" s="58"/>
      <c r="T27" s="58"/>
      <c r="U27" s="58"/>
    </row>
    <row r="28" spans="2:18" s="6" customFormat="1" ht="18" customHeight="1">
      <c r="B28" s="83" t="s">
        <v>95</v>
      </c>
      <c r="C28" s="80">
        <v>0.53</v>
      </c>
      <c r="D28" s="88">
        <v>331.25</v>
      </c>
      <c r="E28" s="80">
        <f>C28/D77</f>
        <v>0.6737002669378417</v>
      </c>
      <c r="F28" s="121">
        <f>D28/D77</f>
        <v>421.06266683615104</v>
      </c>
      <c r="G28" s="29"/>
      <c r="H28" s="29"/>
      <c r="I28" s="82"/>
      <c r="J28" s="82"/>
      <c r="K28" s="82"/>
      <c r="L28" s="82"/>
      <c r="M28" s="82"/>
      <c r="N28" s="82"/>
      <c r="O28" s="82"/>
      <c r="P28" s="101"/>
      <c r="Q28" s="82"/>
      <c r="R28" s="82"/>
    </row>
    <row r="29" spans="2:18" s="6" customFormat="1" ht="18" customHeight="1">
      <c r="B29" s="83" t="s">
        <v>94</v>
      </c>
      <c r="C29" s="80">
        <v>0.37</v>
      </c>
      <c r="D29" s="88">
        <v>335.75</v>
      </c>
      <c r="E29" s="80">
        <f>C29/D77</f>
        <v>0.47031905427736115</v>
      </c>
      <c r="F29" s="121">
        <f>D29/D77</f>
        <v>426.78276344222706</v>
      </c>
      <c r="G29" s="29"/>
      <c r="H29" s="29"/>
      <c r="J29" s="82"/>
      <c r="K29" s="82"/>
      <c r="L29" s="82"/>
      <c r="M29" s="82"/>
      <c r="N29" s="82"/>
      <c r="O29" s="82"/>
      <c r="P29" s="82"/>
      <c r="Q29" s="101"/>
      <c r="R29" s="82"/>
    </row>
    <row r="30" spans="2:18" ht="16.5">
      <c r="B30" s="83"/>
      <c r="C30" s="111"/>
      <c r="D30" s="112"/>
      <c r="E30" s="111"/>
      <c r="F30" s="113"/>
      <c r="G30" s="29"/>
      <c r="H30" s="29"/>
      <c r="I30" s="6"/>
      <c r="J30" s="126"/>
      <c r="K30" s="82"/>
      <c r="L30" s="82"/>
      <c r="M30" s="82"/>
      <c r="N30" s="82"/>
      <c r="O30" s="82"/>
      <c r="P30" s="82"/>
      <c r="Q30" s="82"/>
      <c r="R30" s="101"/>
    </row>
    <row r="31" spans="2:18" ht="16.5">
      <c r="B31" s="32" t="s">
        <v>13</v>
      </c>
      <c r="C31" s="137" t="s">
        <v>5</v>
      </c>
      <c r="D31" s="138"/>
      <c r="E31" s="137" t="s">
        <v>6</v>
      </c>
      <c r="F31" s="138"/>
      <c r="G31" s="29"/>
      <c r="H31" s="29"/>
      <c r="I31" s="6"/>
      <c r="J31" s="82"/>
      <c r="K31" s="126"/>
      <c r="L31" s="82"/>
      <c r="M31" s="82"/>
      <c r="N31" s="82"/>
      <c r="O31" s="82"/>
      <c r="P31" s="82"/>
      <c r="Q31" s="82"/>
      <c r="R31" s="82"/>
    </row>
    <row r="32" spans="2:18" s="6" customFormat="1" ht="16.5">
      <c r="B32" s="89" t="s">
        <v>93</v>
      </c>
      <c r="C32" s="124">
        <v>0.086</v>
      </c>
      <c r="D32" s="7">
        <v>3.604</v>
      </c>
      <c r="E32" s="124">
        <f aca="true" t="shared" si="2" ref="E32:F34">C32*58.0164</f>
        <v>4.9894104</v>
      </c>
      <c r="F32" s="13">
        <f t="shared" si="2"/>
        <v>209.0911056</v>
      </c>
      <c r="G32" s="106"/>
      <c r="H32" s="29"/>
      <c r="J32" s="82"/>
      <c r="K32" s="82"/>
      <c r="L32" s="126"/>
      <c r="M32" s="82"/>
      <c r="N32" s="82"/>
      <c r="O32" s="82"/>
      <c r="P32" s="82"/>
      <c r="Q32" s="82"/>
      <c r="R32" s="82"/>
    </row>
    <row r="33" spans="2:18" s="6" customFormat="1" ht="16.5">
      <c r="B33" s="89" t="s">
        <v>88</v>
      </c>
      <c r="C33" s="124">
        <v>0.06</v>
      </c>
      <c r="D33" s="7">
        <v>3.456</v>
      </c>
      <c r="E33" s="124">
        <f t="shared" si="2"/>
        <v>3.480984</v>
      </c>
      <c r="F33" s="13">
        <f t="shared" si="2"/>
        <v>200.5046784</v>
      </c>
      <c r="G33" s="29"/>
      <c r="H33" s="29"/>
      <c r="J33" s="82"/>
      <c r="K33" s="82"/>
      <c r="L33" s="82"/>
      <c r="M33" s="126"/>
      <c r="N33" s="82"/>
      <c r="O33" s="82"/>
      <c r="P33" s="82"/>
      <c r="Q33" s="82"/>
      <c r="R33" s="82"/>
    </row>
    <row r="34" spans="2:18" s="6" customFormat="1" ht="16.5">
      <c r="B34" s="89" t="s">
        <v>98</v>
      </c>
      <c r="C34" s="124">
        <v>0.054</v>
      </c>
      <c r="D34" s="7">
        <v>3.38</v>
      </c>
      <c r="E34" s="124">
        <f t="shared" si="2"/>
        <v>3.1328856</v>
      </c>
      <c r="F34" s="13">
        <f t="shared" si="2"/>
        <v>196.095432</v>
      </c>
      <c r="G34" s="29"/>
      <c r="H34" s="29"/>
      <c r="J34" s="82"/>
      <c r="K34" s="82"/>
      <c r="L34" s="82"/>
      <c r="M34" s="82"/>
      <c r="N34" s="126"/>
      <c r="O34" s="82"/>
      <c r="P34" s="82"/>
      <c r="Q34" s="82"/>
      <c r="R34" s="101"/>
    </row>
    <row r="35" spans="2:17" s="6" customFormat="1" ht="16.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126"/>
      <c r="P35" s="82"/>
      <c r="Q35" s="82"/>
    </row>
    <row r="36" spans="2:17" ht="16.5">
      <c r="B36" s="32" t="s">
        <v>14</v>
      </c>
      <c r="C36" s="137" t="s">
        <v>5</v>
      </c>
      <c r="D36" s="138"/>
      <c r="E36" s="137" t="s">
        <v>6</v>
      </c>
      <c r="F36" s="138"/>
      <c r="G36" s="29"/>
      <c r="H36" s="29"/>
      <c r="I36" s="6"/>
      <c r="J36" s="82"/>
      <c r="K36" s="82"/>
      <c r="L36" s="82"/>
      <c r="M36" s="82"/>
      <c r="N36" s="82"/>
      <c r="O36" s="82"/>
      <c r="P36" s="126"/>
      <c r="Q36" s="82"/>
    </row>
    <row r="37" spans="2:17" s="6" customFormat="1" ht="15" customHeight="1">
      <c r="B37" s="89" t="s">
        <v>89</v>
      </c>
      <c r="C37" s="124">
        <v>0.284</v>
      </c>
      <c r="D37" s="14">
        <v>10.06</v>
      </c>
      <c r="E37" s="124">
        <f aca="true" t="shared" si="3" ref="E37:F39">C37*36.7437</f>
        <v>10.435210799999998</v>
      </c>
      <c r="F37" s="13">
        <f t="shared" si="3"/>
        <v>369.641622</v>
      </c>
      <c r="G37" s="107"/>
      <c r="H37" s="29"/>
      <c r="J37" s="82"/>
      <c r="K37" s="82"/>
      <c r="L37" s="82"/>
      <c r="M37" s="82"/>
      <c r="N37" s="82"/>
      <c r="O37" s="82"/>
      <c r="P37" s="82"/>
      <c r="Q37" s="126"/>
    </row>
    <row r="38" spans="2:13" s="6" customFormat="1" ht="15" customHeight="1">
      <c r="B38" s="89" t="s">
        <v>99</v>
      </c>
      <c r="C38" s="124">
        <v>0.294</v>
      </c>
      <c r="D38" s="72">
        <v>10.126</v>
      </c>
      <c r="E38" s="124">
        <f t="shared" si="3"/>
        <v>10.802647799999999</v>
      </c>
      <c r="F38" s="13">
        <f t="shared" si="3"/>
        <v>372.06670619999994</v>
      </c>
      <c r="G38" s="31"/>
      <c r="H38" s="29"/>
      <c r="K38" s="28"/>
      <c r="L38" s="28"/>
      <c r="M38" s="28"/>
    </row>
    <row r="39" spans="2:13" s="6" customFormat="1" ht="15">
      <c r="B39" s="89" t="s">
        <v>91</v>
      </c>
      <c r="C39" s="124">
        <v>0.294</v>
      </c>
      <c r="D39" s="14">
        <v>10.194</v>
      </c>
      <c r="E39" s="124">
        <f t="shared" si="3"/>
        <v>10.802647799999999</v>
      </c>
      <c r="F39" s="13">
        <f t="shared" si="3"/>
        <v>374.5652778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7" t="s">
        <v>16</v>
      </c>
      <c r="D41" s="138"/>
      <c r="E41" s="137" t="s">
        <v>6</v>
      </c>
      <c r="F41" s="138"/>
      <c r="G41" s="35"/>
      <c r="H41" s="35"/>
      <c r="I41" s="27"/>
      <c r="J41" s="6"/>
    </row>
    <row r="42" spans="2:13" s="27" customFormat="1" ht="15.75" thickBot="1">
      <c r="B42" s="89" t="s">
        <v>93</v>
      </c>
      <c r="C42" s="130">
        <v>26.6</v>
      </c>
      <c r="D42" s="128">
        <v>3.769</v>
      </c>
      <c r="E42" s="130">
        <f aca="true" t="shared" si="4" ref="E42:F44">C42*1.1023</f>
        <v>29.321180000000002</v>
      </c>
      <c r="F42" s="13">
        <f t="shared" si="4"/>
        <v>4.1545687000000004</v>
      </c>
      <c r="G42" s="31"/>
      <c r="H42" s="29"/>
      <c r="K42" s="6"/>
      <c r="L42" s="6"/>
      <c r="M42" s="6"/>
    </row>
    <row r="43" spans="2:19" s="27" customFormat="1" ht="15.75" thickBot="1">
      <c r="B43" s="89" t="s">
        <v>99</v>
      </c>
      <c r="C43" s="130">
        <v>22.1</v>
      </c>
      <c r="D43" s="14">
        <v>3.609</v>
      </c>
      <c r="E43" s="130">
        <f t="shared" si="4"/>
        <v>24.360830000000004</v>
      </c>
      <c r="F43" s="13">
        <f t="shared" si="4"/>
        <v>3.9782007000000004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103</v>
      </c>
      <c r="C44" s="130">
        <v>18</v>
      </c>
      <c r="D44" s="14">
        <v>3.454</v>
      </c>
      <c r="E44" s="130">
        <f t="shared" si="4"/>
        <v>19.8414</v>
      </c>
      <c r="F44" s="13">
        <f t="shared" si="4"/>
        <v>3.8073442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7" t="s">
        <v>18</v>
      </c>
      <c r="D46" s="138"/>
      <c r="E46" s="137" t="s">
        <v>19</v>
      </c>
      <c r="F46" s="138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85</v>
      </c>
      <c r="C47" s="80">
        <v>0.16</v>
      </c>
      <c r="D47" s="13">
        <v>32.23</v>
      </c>
      <c r="E47" s="80">
        <f aca="true" t="shared" si="5" ref="E47:F49">C47/454*1000</f>
        <v>0.3524229074889868</v>
      </c>
      <c r="F47" s="13">
        <f t="shared" si="5"/>
        <v>70.99118942731276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99</v>
      </c>
      <c r="C48" s="80">
        <v>0.17</v>
      </c>
      <c r="D48" s="88">
        <v>32.47</v>
      </c>
      <c r="E48" s="80">
        <f t="shared" si="5"/>
        <v>0.3744493392070485</v>
      </c>
      <c r="F48" s="13">
        <f t="shared" si="5"/>
        <v>71.51982378854625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88</v>
      </c>
      <c r="C49" s="80">
        <v>0.16</v>
      </c>
      <c r="D49" s="88">
        <v>32.74</v>
      </c>
      <c r="E49" s="80">
        <f t="shared" si="5"/>
        <v>0.3524229074889868</v>
      </c>
      <c r="F49" s="13">
        <f t="shared" si="5"/>
        <v>72.11453744493393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4"/>
      <c r="E50" s="111"/>
      <c r="F50" s="110"/>
      <c r="G50" s="29"/>
      <c r="H50" s="29"/>
      <c r="I50" s="6"/>
      <c r="J50" s="101"/>
      <c r="K50" s="102"/>
      <c r="L50" s="102"/>
      <c r="M50" s="102"/>
      <c r="N50" s="102"/>
      <c r="O50" s="102"/>
      <c r="P50" s="102"/>
      <c r="Q50" s="102"/>
      <c r="R50" s="102"/>
      <c r="S50" s="77"/>
      <c r="T50" s="77"/>
      <c r="U50" s="77"/>
    </row>
    <row r="51" spans="2:21" ht="16.5" thickBot="1">
      <c r="B51" s="32" t="s">
        <v>20</v>
      </c>
      <c r="C51" s="137" t="s">
        <v>21</v>
      </c>
      <c r="D51" s="138"/>
      <c r="E51" s="137" t="s">
        <v>6</v>
      </c>
      <c r="F51" s="138"/>
      <c r="G51" s="29"/>
      <c r="H51" s="29"/>
      <c r="I51" s="6"/>
      <c r="J51" s="10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86</v>
      </c>
      <c r="C52" s="123">
        <v>0.17</v>
      </c>
      <c r="D52" s="14">
        <v>12.235</v>
      </c>
      <c r="E52" s="123">
        <f aca="true" t="shared" si="6" ref="E52:F54">C52*22.0462</f>
        <v>3.7478540000000002</v>
      </c>
      <c r="F52" s="13">
        <f t="shared" si="6"/>
        <v>269.735257</v>
      </c>
      <c r="G52" s="31"/>
      <c r="H52" s="29"/>
      <c r="I52" s="101"/>
      <c r="J52" s="10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90</v>
      </c>
      <c r="C53" s="123">
        <v>0.155</v>
      </c>
      <c r="D53" s="14">
        <v>12.475</v>
      </c>
      <c r="E53" s="123">
        <f t="shared" si="6"/>
        <v>3.4171609999999997</v>
      </c>
      <c r="F53" s="13">
        <f t="shared" si="6"/>
        <v>275.026345</v>
      </c>
      <c r="G53" s="29"/>
      <c r="H53" s="29"/>
      <c r="I53" s="102"/>
      <c r="J53" s="81"/>
      <c r="K53" s="82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91</v>
      </c>
      <c r="C54" s="123">
        <v>0.15</v>
      </c>
      <c r="D54" s="14">
        <v>12.74</v>
      </c>
      <c r="E54" s="123">
        <f t="shared" si="6"/>
        <v>3.30693</v>
      </c>
      <c r="F54" s="13">
        <f t="shared" si="6"/>
        <v>280.868588</v>
      </c>
      <c r="G54" s="29"/>
      <c r="H54" s="29"/>
      <c r="I54" s="102"/>
      <c r="J54" s="82"/>
      <c r="K54" s="81"/>
      <c r="L54" s="82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5"/>
      <c r="D55" s="116"/>
      <c r="E55" s="115"/>
      <c r="F55" s="116"/>
      <c r="G55" s="29"/>
      <c r="H55" s="29"/>
      <c r="I55" s="102"/>
      <c r="J55" s="82"/>
      <c r="K55" s="82"/>
      <c r="L55" s="81"/>
      <c r="M55" s="82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7" t="s">
        <v>23</v>
      </c>
      <c r="D56" s="138"/>
      <c r="E56" s="137" t="s">
        <v>24</v>
      </c>
      <c r="F56" s="138"/>
      <c r="H56" s="29"/>
      <c r="I56" s="101"/>
      <c r="J56" s="81"/>
      <c r="K56" s="82"/>
      <c r="L56" s="82"/>
      <c r="M56" s="82"/>
      <c r="N56" s="82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89</v>
      </c>
      <c r="C57" s="127">
        <v>0.074</v>
      </c>
      <c r="D57" s="51">
        <v>1.76</v>
      </c>
      <c r="E57" s="127">
        <f aca="true" t="shared" si="7" ref="E57:F59">C57/3.785</f>
        <v>0.019550858652575956</v>
      </c>
      <c r="F57" s="13">
        <f t="shared" si="7"/>
        <v>0.46499339498018494</v>
      </c>
      <c r="G57" s="31"/>
      <c r="H57" s="29"/>
      <c r="I57" s="101"/>
      <c r="J57" s="82"/>
      <c r="K57" s="81"/>
      <c r="L57" s="82"/>
      <c r="M57" s="82"/>
      <c r="N57" s="82"/>
      <c r="O57" s="82"/>
      <c r="P57" s="82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85</v>
      </c>
      <c r="C58" s="127">
        <v>0.066</v>
      </c>
      <c r="D58" s="72">
        <v>1.686</v>
      </c>
      <c r="E58" s="127">
        <f t="shared" si="7"/>
        <v>0.017437252311756937</v>
      </c>
      <c r="F58" s="13">
        <f t="shared" si="7"/>
        <v>0.44544253632760894</v>
      </c>
      <c r="G58" s="29"/>
      <c r="H58" s="29"/>
      <c r="I58" s="102"/>
      <c r="J58" s="82"/>
      <c r="K58" s="82"/>
      <c r="L58" s="81"/>
      <c r="M58" s="82"/>
      <c r="N58" s="82"/>
      <c r="O58" s="82"/>
      <c r="P58" s="82"/>
      <c r="Q58" s="82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104</v>
      </c>
      <c r="C59" s="127">
        <v>0.058</v>
      </c>
      <c r="D59" s="72">
        <v>1.638</v>
      </c>
      <c r="E59" s="127">
        <f t="shared" si="7"/>
        <v>0.015323645970937914</v>
      </c>
      <c r="F59" s="13">
        <f t="shared" si="7"/>
        <v>0.4327608982826948</v>
      </c>
      <c r="G59" s="29"/>
      <c r="H59" s="29"/>
      <c r="I59" s="102"/>
      <c r="J59" s="82"/>
      <c r="K59" s="82"/>
      <c r="L59" s="82"/>
      <c r="M59" s="81"/>
      <c r="N59" s="82"/>
      <c r="O59" s="82"/>
      <c r="P59" s="82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5"/>
      <c r="E60" s="16"/>
      <c r="F60" s="5"/>
      <c r="G60" s="29"/>
      <c r="H60" s="29"/>
      <c r="I60" s="102"/>
      <c r="J60" s="82"/>
      <c r="K60" s="82"/>
      <c r="L60" s="82"/>
      <c r="M60" s="82"/>
      <c r="N60" s="81"/>
      <c r="O60" s="82"/>
      <c r="P60" s="82"/>
      <c r="Q60" s="82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7" t="s">
        <v>26</v>
      </c>
      <c r="D61" s="138"/>
      <c r="E61" s="137" t="s">
        <v>27</v>
      </c>
      <c r="F61" s="138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9">
        <v>0</v>
      </c>
      <c r="D62" s="87">
        <v>1.51225</v>
      </c>
      <c r="E62" s="129">
        <f>C62/454*100</f>
        <v>0</v>
      </c>
      <c r="F62" s="53">
        <f>D62/454*1000</f>
        <v>3.3309471365638768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9">
        <v>0</v>
      </c>
      <c r="D63" s="87">
        <v>1.45</v>
      </c>
      <c r="E63" s="129">
        <v>0</v>
      </c>
      <c r="F63" s="53">
        <f>D63/454*1000</f>
        <v>3.1938325991189425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101</v>
      </c>
      <c r="C64" s="123">
        <v>0.75</v>
      </c>
      <c r="D64" s="87">
        <v>1.37</v>
      </c>
      <c r="E64" s="123">
        <f>C64/454*100</f>
        <v>0.16519823788546256</v>
      </c>
      <c r="F64" s="53">
        <f>D64/454*1000</f>
        <v>3.01762114537445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8" t="s">
        <v>26</v>
      </c>
      <c r="D66" s="148"/>
      <c r="E66" s="137" t="s">
        <v>29</v>
      </c>
      <c r="F66" s="138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92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100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87</v>
      </c>
      <c r="C69" s="92">
        <v>0.0035</v>
      </c>
      <c r="D69" s="122">
        <v>0.1603</v>
      </c>
      <c r="E69" s="123">
        <f>C69/454*1000000</f>
        <v>7.709251101321587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102</v>
      </c>
      <c r="C70" s="92">
        <v>0.0031</v>
      </c>
      <c r="D70" s="122">
        <v>0.1634</v>
      </c>
      <c r="E70" s="123">
        <f>C70/454*1000000</f>
        <v>6.828193832599119</v>
      </c>
      <c r="F70" s="88">
        <f>D70/454*1000000</f>
        <v>359.91189427312776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83</v>
      </c>
      <c r="E76" s="104">
        <v>1.2728</v>
      </c>
      <c r="F76" s="104">
        <v>0.0093</v>
      </c>
      <c r="G76" s="104">
        <v>1.6146</v>
      </c>
      <c r="H76" s="104">
        <v>1.0537</v>
      </c>
      <c r="I76" s="104">
        <v>0.8905</v>
      </c>
      <c r="J76" s="104">
        <v>0.8854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0.7867</v>
      </c>
      <c r="E77" s="105" t="s">
        <v>83</v>
      </c>
      <c r="F77" s="105">
        <v>0.0073</v>
      </c>
      <c r="G77" s="105">
        <v>1.2684</v>
      </c>
      <c r="H77" s="105">
        <v>0.829</v>
      </c>
      <c r="I77" s="105">
        <v>0.7001</v>
      </c>
      <c r="J77" s="105">
        <v>0.6954</v>
      </c>
      <c r="K77" s="105">
        <v>0.1013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107.91</v>
      </c>
      <c r="E78" s="104">
        <v>137.43</v>
      </c>
      <c r="F78" s="104" t="s">
        <v>83</v>
      </c>
      <c r="G78" s="104">
        <v>174.281</v>
      </c>
      <c r="H78" s="104">
        <v>113.926</v>
      </c>
      <c r="I78" s="104">
        <v>96.18</v>
      </c>
      <c r="J78" s="104">
        <v>95.602</v>
      </c>
      <c r="K78" s="104">
        <v>13.913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0.62</v>
      </c>
      <c r="E79" s="105">
        <v>0.7884</v>
      </c>
      <c r="F79" s="105">
        <v>0.0057</v>
      </c>
      <c r="G79" s="105" t="s">
        <v>83</v>
      </c>
      <c r="H79" s="105">
        <v>0.6537</v>
      </c>
      <c r="I79" s="105">
        <v>0.5518</v>
      </c>
      <c r="J79" s="105">
        <v>0.5484</v>
      </c>
      <c r="K79" s="105">
        <v>0.0798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0.9476</v>
      </c>
      <c r="E80" s="104">
        <v>1.2062</v>
      </c>
      <c r="F80" s="104">
        <v>0.0088</v>
      </c>
      <c r="G80" s="104">
        <v>1.53</v>
      </c>
      <c r="H80" s="104" t="s">
        <v>83</v>
      </c>
      <c r="I80" s="104">
        <v>0.8442</v>
      </c>
      <c r="J80" s="104">
        <v>0.8388</v>
      </c>
      <c r="K80" s="104">
        <v>0.1222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1.1223</v>
      </c>
      <c r="E81" s="105">
        <v>1.4285</v>
      </c>
      <c r="F81" s="105">
        <v>0.0104</v>
      </c>
      <c r="G81" s="105">
        <v>1.812</v>
      </c>
      <c r="H81" s="105">
        <v>1.1831</v>
      </c>
      <c r="I81" s="105" t="s">
        <v>83</v>
      </c>
      <c r="J81" s="105">
        <v>0.9937</v>
      </c>
      <c r="K81" s="105">
        <v>0.1446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1.1306</v>
      </c>
      <c r="E82" s="104">
        <v>1.4379</v>
      </c>
      <c r="F82" s="104">
        <v>0.0105</v>
      </c>
      <c r="G82" s="104">
        <v>1.8234</v>
      </c>
      <c r="H82" s="104">
        <v>1.1922</v>
      </c>
      <c r="I82" s="104">
        <v>1.0066</v>
      </c>
      <c r="J82" s="104" t="s">
        <v>83</v>
      </c>
      <c r="K82" s="104">
        <v>0.1456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7.7576</v>
      </c>
      <c r="E83" s="105">
        <v>9.8758</v>
      </c>
      <c r="F83" s="105">
        <v>0.0719</v>
      </c>
      <c r="G83" s="105">
        <v>12.525</v>
      </c>
      <c r="H83" s="105">
        <v>8.1869</v>
      </c>
      <c r="I83" s="105">
        <v>6.9122</v>
      </c>
      <c r="J83" s="105">
        <v>6.8686</v>
      </c>
      <c r="K83" s="105" t="s">
        <v>83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5" t="s">
        <v>63</v>
      </c>
      <c r="C103" s="140"/>
      <c r="D103" s="140"/>
      <c r="E103" s="140"/>
      <c r="F103" s="140"/>
    </row>
    <row r="104" spans="2:6" ht="15">
      <c r="B104" s="139" t="s">
        <v>64</v>
      </c>
      <c r="C104" s="140"/>
      <c r="D104" s="140"/>
      <c r="E104" s="140"/>
      <c r="F104" s="140"/>
    </row>
    <row r="105" spans="2:6" ht="78" customHeight="1">
      <c r="B105" s="139" t="s">
        <v>65</v>
      </c>
      <c r="C105" s="140"/>
      <c r="D105" s="140"/>
      <c r="E105" s="140"/>
      <c r="F105" s="140"/>
    </row>
    <row r="106" spans="2:6" ht="15">
      <c r="B106" s="139" t="s">
        <v>66</v>
      </c>
      <c r="C106" s="140"/>
      <c r="D106" s="140"/>
      <c r="E106" s="140"/>
      <c r="F106" s="140"/>
    </row>
    <row r="107" spans="2:6" ht="15">
      <c r="B107" s="139" t="s">
        <v>67</v>
      </c>
      <c r="C107" s="140"/>
      <c r="D107" s="140"/>
      <c r="E107" s="140"/>
      <c r="F107" s="140"/>
    </row>
    <row r="108" spans="2:6" ht="15">
      <c r="B108" s="139" t="s">
        <v>68</v>
      </c>
      <c r="C108" s="140"/>
      <c r="D108" s="140"/>
      <c r="E108" s="140"/>
      <c r="F108" s="140"/>
    </row>
    <row r="109" spans="2:6" ht="15">
      <c r="B109" s="139" t="s">
        <v>69</v>
      </c>
      <c r="C109" s="140"/>
      <c r="D109" s="140"/>
      <c r="E109" s="140"/>
      <c r="F109" s="140"/>
    </row>
    <row r="110" spans="2:6" ht="15">
      <c r="B110" s="141" t="s">
        <v>70</v>
      </c>
      <c r="C110" s="140"/>
      <c r="D110" s="140"/>
      <c r="E110" s="140"/>
      <c r="F110" s="140"/>
    </row>
    <row r="112" spans="2:6" ht="15.75">
      <c r="B112" s="57" t="s">
        <v>71</v>
      </c>
      <c r="C112" s="142"/>
      <c r="D112" s="143"/>
      <c r="E112" s="143"/>
      <c r="F112" s="144"/>
    </row>
    <row r="113" spans="2:6" ht="30.75" customHeight="1">
      <c r="B113" s="57" t="s">
        <v>72</v>
      </c>
      <c r="C113" s="146" t="s">
        <v>73</v>
      </c>
      <c r="D113" s="146"/>
      <c r="E113" s="146" t="s">
        <v>74</v>
      </c>
      <c r="F113" s="146"/>
    </row>
    <row r="114" spans="2:6" ht="30.75" customHeight="1">
      <c r="B114" s="57" t="s">
        <v>75</v>
      </c>
      <c r="C114" s="146" t="s">
        <v>76</v>
      </c>
      <c r="D114" s="146"/>
      <c r="E114" s="146" t="s">
        <v>77</v>
      </c>
      <c r="F114" s="146"/>
    </row>
    <row r="115" spans="2:6" ht="15" customHeight="1">
      <c r="B115" s="147" t="s">
        <v>78</v>
      </c>
      <c r="C115" s="146" t="s">
        <v>79</v>
      </c>
      <c r="D115" s="146"/>
      <c r="E115" s="146" t="s">
        <v>80</v>
      </c>
      <c r="F115" s="146"/>
    </row>
    <row r="116" spans="2:6" ht="15">
      <c r="B116" s="147"/>
      <c r="C116" s="146"/>
      <c r="D116" s="146"/>
      <c r="E116" s="146"/>
      <c r="F116" s="146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8"/>
    </row>
    <row r="9" ht="12.75">
      <c r="C9" s="119"/>
    </row>
    <row r="11" ht="12.75">
      <c r="C11" s="119"/>
    </row>
    <row r="12" ht="12.75">
      <c r="C12" s="120"/>
    </row>
    <row r="13" ht="12.75">
      <c r="C13" s="119"/>
    </row>
    <row r="14" ht="12.75">
      <c r="C14" s="120"/>
    </row>
    <row r="15" ht="12.75">
      <c r="C15" s="119"/>
    </row>
    <row r="16" ht="12.75">
      <c r="C16" s="120"/>
    </row>
    <row r="17" ht="12.75">
      <c r="C17" s="119"/>
    </row>
    <row r="18" ht="12.75">
      <c r="C18" s="120"/>
    </row>
    <row r="19" ht="12.75">
      <c r="C19" s="119"/>
    </row>
    <row r="20" ht="12.75">
      <c r="C20" s="120"/>
    </row>
    <row r="21" ht="12.75">
      <c r="C21" s="119"/>
    </row>
    <row r="22" ht="12.75">
      <c r="C22" s="120"/>
    </row>
    <row r="23" ht="12.75">
      <c r="C23" s="119"/>
    </row>
    <row r="24" ht="12.75">
      <c r="C24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2014-10-28T12:41:01Z</dcterms:modified>
  <cp:category/>
  <cp:version/>
  <cp:contentType/>
  <cp:contentStatus/>
</cp:coreProperties>
</file>