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<sst xmlns="http://schemas.openxmlformats.org/spreadsheetml/2006/main" count="160" uniqueCount="110">
  <si>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</si>
  <si>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</si>
  <si>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</si>
  <si>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</si>
  <si>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</si>
  <si>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</si>
  <si>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</si>
  <si>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</si>
  <si>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</si>
  <si>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</si>
  <si>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</si>
  <si>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</si>
  <si>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</si>
  <si>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</si>
  <si>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</si>
  <si>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</si>
  <si>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</si>
  <si>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</si>
  <si>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</si>
  <si>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</si>
  <si>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</si>
  <si>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</si>
  <si>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</si>
  <si>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</si>
  <si>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</si>
  <si>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</si>
  <si>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</si>
  <si>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</si>
  <si>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</si>
  <si>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</si>
  <si>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</si>
  <si>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</si>
  <si>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</si>
  <si>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</si>
  <si>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</si>
  <si>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</si>
  <si>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</si>
  <si>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</si>
  <si>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</si>
  <si>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</si>
  <si>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</si>
  <si>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</si>
  <si>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</si>
  <si>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</si>
  <si>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</si>
  <si>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</si>
  <si>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</si>
  <si>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</si>
  <si>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</si>
  <si>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</si>
  <si>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</si>
  <si>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</si>
  <si>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</si>
  <si>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</si>
  <si>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</si>
  <si>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</si>
  <si>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</si>
  <si>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</si>
  <si>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</si>
  <si>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</si>
  <si>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</si>
  <si>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</si>
  <si>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</si>
  <si>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</si>
  <si>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</si>
  <si>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</si>
  <si>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</si>
  <si>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</si>
  <si>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</si>
  <si>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</si>
  <si>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</si>
  <si>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</si>
  <si>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</si>
  <si>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</si>
  <si>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</si>
  <si>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</si>
  <si>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</si>
  <si>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</si>
  <si>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</si>
  <si>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</si>
  <si>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</si>
  <si>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</si>
  <si>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</si>
  <si>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</si>
  <si>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</si>
  <si>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</si>
  <si>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Ціна  (JPY) за М.Т.</t>
  </si>
  <si>
    <t>Ціна за М.Т. (JPY)</t>
  </si>
  <si>
    <t>TOCOM - Tokyo Commodity Exchange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</si>
  <si>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</si>
  <si>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</si>
  <si>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</si>
  <si>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</si>
  <si>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</si>
  <si>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</si>
  <si>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</si>
  <si>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</si>
  <si>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</si>
  <si>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</si>
  <si>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</si>
  <si>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</si>
  <si>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</si>
  <si>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</si>
  <si>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</si>
  <si>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</si>
  <si>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</si>
  <si>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</si>
  <si>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</si>
  <si>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</si>
  <si>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27 червня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</si>
</sst>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174" fontId="77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75" t="s">
        <v>109</v>
      </c>
      <c r="D4" s="176"/>
      <c r="E4" s="176"/>
      <c r="F4" s="177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73" t="s">
        <v>5</v>
      </c>
      <c r="D6" s="174"/>
      <c r="E6" s="170" t="s">
        <v>6</v>
      </c>
      <c r="F6" s="170"/>
      <c r="G6" s="26"/>
      <c r="I6"/>
    </row>
    <row r="7" spans="2:8" s="6" customFormat="1" ht="15">
      <c r="B7" s="27" t="s">
        <v>89</v>
      </c>
      <c r="C7" s="165">
        <v>0.006</v>
      </c>
      <c r="D7" s="14">
        <v>3.856</v>
      </c>
      <c r="E7" s="165">
        <f aca="true" t="shared" si="0" ref="E7:F9">C7*39.3683</f>
        <v>0.2362098</v>
      </c>
      <c r="F7" s="13">
        <f t="shared" si="0"/>
        <v>151.8041648</v>
      </c>
      <c r="G7" s="28"/>
      <c r="H7" s="28"/>
    </row>
    <row r="8" spans="2:8" s="6" customFormat="1" ht="15">
      <c r="B8" s="27" t="s">
        <v>97</v>
      </c>
      <c r="C8" s="165">
        <v>0.002</v>
      </c>
      <c r="D8" s="14">
        <v>3.874</v>
      </c>
      <c r="E8" s="165">
        <f t="shared" si="0"/>
        <v>0.0787366</v>
      </c>
      <c r="F8" s="13">
        <f t="shared" si="0"/>
        <v>152.5127942</v>
      </c>
      <c r="G8" s="26"/>
      <c r="H8" s="26"/>
    </row>
    <row r="9" spans="2:17" s="6" customFormat="1" ht="15">
      <c r="B9" s="27" t="s">
        <v>104</v>
      </c>
      <c r="C9" s="163">
        <v>0</v>
      </c>
      <c r="D9" s="14">
        <v>3.946</v>
      </c>
      <c r="E9" s="163">
        <f t="shared" si="0"/>
        <v>0</v>
      </c>
      <c r="F9" s="13">
        <f t="shared" si="0"/>
        <v>155.3473118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70" t="s">
        <v>7</v>
      </c>
      <c r="D11" s="170"/>
      <c r="E11" s="173" t="s">
        <v>6</v>
      </c>
      <c r="F11" s="174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84</v>
      </c>
      <c r="C12" s="166">
        <v>0.71</v>
      </c>
      <c r="D12" s="13">
        <v>176.5</v>
      </c>
      <c r="E12" s="166">
        <f>C12/D86</f>
        <v>0.7852245078522451</v>
      </c>
      <c r="F12" s="95">
        <f>D12/D86</f>
        <v>195.20017695200175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66">
        <v>0.15</v>
      </c>
      <c r="D13" s="13">
        <v>168.5</v>
      </c>
      <c r="E13" s="166">
        <f>C13/D86</f>
        <v>0.16589250165892502</v>
      </c>
      <c r="F13" s="95">
        <f>D13/D86</f>
        <v>186.35257686352577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106</v>
      </c>
      <c r="C14" s="166">
        <v>0.44</v>
      </c>
      <c r="D14" s="13">
        <v>172.5</v>
      </c>
      <c r="E14" s="166">
        <f>C14/D86</f>
        <v>0.48661800486618007</v>
      </c>
      <c r="F14" s="95">
        <f>D14/D86</f>
        <v>190.77637690776376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70" t="s">
        <v>87</v>
      </c>
      <c r="D16" s="170"/>
      <c r="E16" s="173" t="s">
        <v>6</v>
      </c>
      <c r="F16" s="174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92</v>
      </c>
      <c r="C17" s="166">
        <v>270</v>
      </c>
      <c r="D17" s="119">
        <v>19490</v>
      </c>
      <c r="E17" s="166">
        <f aca="true" t="shared" si="1" ref="E17:F19">C17/$D$87</f>
        <v>2.641103394306955</v>
      </c>
      <c r="F17" s="95">
        <f t="shared" si="1"/>
        <v>190.6485376112687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27" t="s">
        <v>99</v>
      </c>
      <c r="C18" s="166">
        <v>270</v>
      </c>
      <c r="D18" s="120">
        <v>21090</v>
      </c>
      <c r="E18" s="166">
        <f t="shared" si="1"/>
        <v>2.641103394306955</v>
      </c>
      <c r="F18" s="95">
        <f t="shared" si="1"/>
        <v>206.29952068864324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107</v>
      </c>
      <c r="C19" s="166">
        <v>460</v>
      </c>
      <c r="D19" s="120">
        <v>21450</v>
      </c>
      <c r="E19" s="166">
        <f t="shared" si="1"/>
        <v>4.499657634745183</v>
      </c>
      <c r="F19" s="95">
        <f t="shared" si="1"/>
        <v>209.82099188105252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73" t="s">
        <v>5</v>
      </c>
      <c r="D21" s="174"/>
      <c r="E21" s="170" t="s">
        <v>6</v>
      </c>
      <c r="F21" s="170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89</v>
      </c>
      <c r="C22" s="162">
        <v>0.08</v>
      </c>
      <c r="D22" s="14">
        <v>4.47</v>
      </c>
      <c r="E22" s="162">
        <f aca="true" t="shared" si="2" ref="E22:F24">C22*36.7437</f>
        <v>2.9394959999999997</v>
      </c>
      <c r="F22" s="13">
        <f t="shared" si="2"/>
        <v>164.24433899999997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97</v>
      </c>
      <c r="C23" s="162">
        <v>0.066</v>
      </c>
      <c r="D23" s="14">
        <v>4.58</v>
      </c>
      <c r="E23" s="162">
        <f t="shared" si="2"/>
        <v>2.4250841999999997</v>
      </c>
      <c r="F23" s="13">
        <f t="shared" si="2"/>
        <v>168.286146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104</v>
      </c>
      <c r="C24" s="162">
        <v>0.066</v>
      </c>
      <c r="D24" s="127">
        <v>4.776</v>
      </c>
      <c r="E24" s="162">
        <f t="shared" si="2"/>
        <v>2.4250841999999997</v>
      </c>
      <c r="F24" s="13">
        <f t="shared" si="2"/>
        <v>175.48791119999999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70" t="s">
        <v>9</v>
      </c>
      <c r="D26" s="170"/>
      <c r="E26" s="173" t="s">
        <v>10</v>
      </c>
      <c r="F26" s="174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82</v>
      </c>
      <c r="C27" s="166">
        <v>0.31</v>
      </c>
      <c r="D27" s="95">
        <v>160.75</v>
      </c>
      <c r="E27" s="166">
        <f>C27/D86</f>
        <v>0.342844503428445</v>
      </c>
      <c r="F27" s="95">
        <f>D27/D86</f>
        <v>177.78146427781465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96</v>
      </c>
      <c r="C28" s="166">
        <v>0.61</v>
      </c>
      <c r="D28" s="13">
        <v>166.25</v>
      </c>
      <c r="E28" s="166">
        <f>C28/D86</f>
        <v>0.6746295067462951</v>
      </c>
      <c r="F28" s="95">
        <f>D28/D86</f>
        <v>183.8641893386419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103</v>
      </c>
      <c r="C29" s="166">
        <v>0.88</v>
      </c>
      <c r="D29" s="13">
        <v>172.25</v>
      </c>
      <c r="E29" s="166">
        <f>C29/D86</f>
        <v>0.9732360097323601</v>
      </c>
      <c r="F29" s="95">
        <f>D29/D86</f>
        <v>190.4998894049989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70" t="s">
        <v>12</v>
      </c>
      <c r="D31" s="170"/>
      <c r="E31" s="170" t="s">
        <v>10</v>
      </c>
      <c r="F31" s="170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6">
        <v>1.21</v>
      </c>
      <c r="D32" s="13">
        <v>356.25</v>
      </c>
      <c r="E32" s="166">
        <f>C32/D86</f>
        <v>1.338199513381995</v>
      </c>
      <c r="F32" s="95">
        <f>D32/D86</f>
        <v>393.9946914399469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85</v>
      </c>
      <c r="C33" s="166">
        <v>1.26</v>
      </c>
      <c r="D33" s="13">
        <v>362.75</v>
      </c>
      <c r="E33" s="166">
        <f>C33/$D$86</f>
        <v>1.39349701393497</v>
      </c>
      <c r="F33" s="95">
        <f>D33/$D$86</f>
        <v>401.18336651183364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101</v>
      </c>
      <c r="C34" s="166">
        <v>1.18</v>
      </c>
      <c r="D34" s="89">
        <v>364.5</v>
      </c>
      <c r="E34" s="166">
        <f>C34/$D$86</f>
        <v>1.30502101305021</v>
      </c>
      <c r="F34" s="95">
        <f>D34/$D$86</f>
        <v>403.1187790311878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1" t="s">
        <v>5</v>
      </c>
      <c r="D36" s="172"/>
      <c r="E36" s="171" t="s">
        <v>6</v>
      </c>
      <c r="F36" s="172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89</v>
      </c>
      <c r="C37" s="162">
        <v>0.05</v>
      </c>
      <c r="D37" s="99">
        <v>2.052</v>
      </c>
      <c r="E37" s="165">
        <f aca="true" t="shared" si="3" ref="E37:F39">C37*58.0164</f>
        <v>2.90082</v>
      </c>
      <c r="F37" s="95">
        <f t="shared" si="3"/>
        <v>119.0496528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97</v>
      </c>
      <c r="C38" s="162">
        <v>0.026</v>
      </c>
      <c r="D38" s="99">
        <v>1.992</v>
      </c>
      <c r="E38" s="162">
        <f t="shared" si="3"/>
        <v>1.5084263999999998</v>
      </c>
      <c r="F38" s="95">
        <f t="shared" si="3"/>
        <v>115.5686688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104</v>
      </c>
      <c r="C39" s="162">
        <v>0.05</v>
      </c>
      <c r="D39" s="99">
        <v>2.006</v>
      </c>
      <c r="E39" s="162">
        <f t="shared" si="3"/>
        <v>2.90082</v>
      </c>
      <c r="F39" s="95">
        <f t="shared" si="3"/>
        <v>116.38089839999998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1" t="s">
        <v>5</v>
      </c>
      <c r="D41" s="172"/>
      <c r="E41" s="171" t="s">
        <v>6</v>
      </c>
      <c r="F41" s="172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89</v>
      </c>
      <c r="C42" s="165">
        <v>0.3</v>
      </c>
      <c r="D42" s="99">
        <v>11.302</v>
      </c>
      <c r="E42" s="165">
        <f aca="true" t="shared" si="4" ref="E42:F44">C42*36.7437</f>
        <v>11.023109999999999</v>
      </c>
      <c r="F42" s="95">
        <f t="shared" si="4"/>
        <v>415.27729739999995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98</v>
      </c>
      <c r="C43" s="165">
        <v>0.282</v>
      </c>
      <c r="D43" s="99">
        <v>11.3</v>
      </c>
      <c r="E43" s="165">
        <f t="shared" si="4"/>
        <v>10.361723399999999</v>
      </c>
      <c r="F43" s="95">
        <f t="shared" si="4"/>
        <v>415.20381</v>
      </c>
      <c r="G43" s="28"/>
      <c r="H43" s="26"/>
      <c r="K43" s="25"/>
      <c r="L43" s="25"/>
      <c r="M43" s="25"/>
    </row>
    <row r="44" spans="2:13" s="6" customFormat="1" ht="15">
      <c r="B44" s="27" t="s">
        <v>97</v>
      </c>
      <c r="C44" s="165">
        <v>0.276</v>
      </c>
      <c r="D44" s="99">
        <v>11.166</v>
      </c>
      <c r="E44" s="165">
        <f t="shared" si="4"/>
        <v>10.1412612</v>
      </c>
      <c r="F44" s="95">
        <f t="shared" si="4"/>
        <v>410.28015419999997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70" t="s">
        <v>86</v>
      </c>
      <c r="D46" s="170"/>
      <c r="E46" s="173" t="s">
        <v>6</v>
      </c>
      <c r="F46" s="174"/>
      <c r="G46" s="32"/>
      <c r="H46" s="32"/>
      <c r="I46" s="24"/>
      <c r="K46" s="25"/>
      <c r="L46" s="25"/>
      <c r="M46" s="25"/>
    </row>
    <row r="47" spans="2:13" s="6" customFormat="1" ht="15">
      <c r="B47" s="125" t="s">
        <v>93</v>
      </c>
      <c r="C47" s="164">
        <v>0</v>
      </c>
      <c r="D47" s="126" t="s">
        <v>83</v>
      </c>
      <c r="E47" s="163">
        <f aca="true" t="shared" si="5" ref="E47:F49">C47/$D$87</f>
        <v>0</v>
      </c>
      <c r="F47" s="95" t="s">
        <v>83</v>
      </c>
      <c r="G47" s="32"/>
      <c r="H47" s="32"/>
      <c r="I47" s="24"/>
      <c r="K47" s="25"/>
      <c r="L47" s="25"/>
      <c r="M47" s="25"/>
    </row>
    <row r="48" spans="2:13" s="6" customFormat="1" ht="15">
      <c r="B48" s="27" t="s">
        <v>100</v>
      </c>
      <c r="C48" s="191">
        <v>1060</v>
      </c>
      <c r="D48" s="121">
        <v>44500</v>
      </c>
      <c r="E48" s="162">
        <f t="shared" si="5"/>
        <v>10.368776288760637</v>
      </c>
      <c r="F48" s="95">
        <f t="shared" si="5"/>
        <v>435.29296683947956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108</v>
      </c>
      <c r="C49" s="191">
        <v>850</v>
      </c>
      <c r="D49" s="121">
        <v>50670</v>
      </c>
      <c r="E49" s="162">
        <f t="shared" si="5"/>
        <v>8.314584759855228</v>
      </c>
      <c r="F49" s="95">
        <f t="shared" si="5"/>
        <v>495.64707033160516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1" t="s">
        <v>17</v>
      </c>
      <c r="D51" s="172"/>
      <c r="E51" s="171" t="s">
        <v>6</v>
      </c>
      <c r="F51" s="172"/>
      <c r="G51" s="32"/>
      <c r="H51" s="32"/>
      <c r="I51" s="24"/>
      <c r="J51" s="6"/>
    </row>
    <row r="52" spans="2:13" s="24" customFormat="1" ht="15.75" thickBot="1">
      <c r="B52" s="27" t="s">
        <v>89</v>
      </c>
      <c r="C52" s="165">
        <v>8.4</v>
      </c>
      <c r="D52" s="100">
        <v>386</v>
      </c>
      <c r="E52" s="165">
        <f aca="true" t="shared" si="6" ref="E52:F54">C52*1.1023</f>
        <v>9.25932</v>
      </c>
      <c r="F52" s="100">
        <f t="shared" si="6"/>
        <v>425.48780000000005</v>
      </c>
      <c r="G52" s="28"/>
      <c r="H52" s="26"/>
      <c r="K52" s="6"/>
      <c r="L52" s="6"/>
      <c r="M52" s="6"/>
    </row>
    <row r="53" spans="2:19" s="24" customFormat="1" ht="15.75" thickBot="1">
      <c r="B53" s="27" t="s">
        <v>98</v>
      </c>
      <c r="C53" s="165">
        <v>8.4</v>
      </c>
      <c r="D53" s="100">
        <v>385.9</v>
      </c>
      <c r="E53" s="165">
        <f t="shared" si="6"/>
        <v>9.25932</v>
      </c>
      <c r="F53" s="100">
        <f t="shared" si="6"/>
        <v>425.37757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97</v>
      </c>
      <c r="C54" s="165">
        <v>8</v>
      </c>
      <c r="D54" s="147">
        <v>384.2</v>
      </c>
      <c r="E54" s="165">
        <f t="shared" si="6"/>
        <v>8.8184</v>
      </c>
      <c r="F54" s="100">
        <f t="shared" si="6"/>
        <v>423.50366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1" t="s">
        <v>19</v>
      </c>
      <c r="D56" s="172"/>
      <c r="E56" s="171" t="s">
        <v>20</v>
      </c>
      <c r="F56" s="172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89</v>
      </c>
      <c r="C57" s="166">
        <v>0.27</v>
      </c>
      <c r="D57" s="95">
        <v>31.32</v>
      </c>
      <c r="E57" s="166">
        <f aca="true" t="shared" si="7" ref="E57:F59">C57/454*1000</f>
        <v>0.5947136563876653</v>
      </c>
      <c r="F57" s="95">
        <f t="shared" si="7"/>
        <v>68.98678414096916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98</v>
      </c>
      <c r="C58" s="166">
        <v>0.27</v>
      </c>
      <c r="D58" s="95">
        <v>31.45</v>
      </c>
      <c r="E58" s="166">
        <f t="shared" si="7"/>
        <v>0.5947136563876653</v>
      </c>
      <c r="F58" s="95">
        <f t="shared" si="7"/>
        <v>69.27312775330397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97</v>
      </c>
      <c r="C59" s="166">
        <v>0.26</v>
      </c>
      <c r="D59" s="95">
        <v>31.58</v>
      </c>
      <c r="E59" s="166">
        <f t="shared" si="7"/>
        <v>0.5726872246696035</v>
      </c>
      <c r="F59" s="95">
        <f t="shared" si="7"/>
        <v>69.55947136563877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1" t="s">
        <v>22</v>
      </c>
      <c r="D61" s="172"/>
      <c r="E61" s="171" t="s">
        <v>6</v>
      </c>
      <c r="F61" s="172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89</v>
      </c>
      <c r="C62" s="165">
        <v>0.085</v>
      </c>
      <c r="D62" s="99">
        <v>10.845</v>
      </c>
      <c r="E62" s="165">
        <f aca="true" t="shared" si="8" ref="E62:F64">C62*22.0462</f>
        <v>1.8739270000000001</v>
      </c>
      <c r="F62" s="95">
        <f t="shared" si="8"/>
        <v>239.091039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97</v>
      </c>
      <c r="C63" s="165">
        <v>0.085</v>
      </c>
      <c r="D63" s="99">
        <v>11.095</v>
      </c>
      <c r="E63" s="165">
        <f t="shared" si="8"/>
        <v>1.8739270000000001</v>
      </c>
      <c r="F63" s="95">
        <f t="shared" si="8"/>
        <v>244.602589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105</v>
      </c>
      <c r="C64" s="165">
        <v>0.075</v>
      </c>
      <c r="D64" s="127">
        <v>11.39</v>
      </c>
      <c r="E64" s="165">
        <f t="shared" si="8"/>
        <v>1.653465</v>
      </c>
      <c r="F64" s="95">
        <f t="shared" si="8"/>
        <v>251.106218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1" t="s">
        <v>24</v>
      </c>
      <c r="D66" s="172"/>
      <c r="E66" s="171" t="s">
        <v>25</v>
      </c>
      <c r="F66" s="172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89</v>
      </c>
      <c r="C67" s="165">
        <v>0.025</v>
      </c>
      <c r="D67" s="99">
        <v>1.616</v>
      </c>
      <c r="E67" s="165">
        <f aca="true" t="shared" si="9" ref="E67:F69">C67/3.785</f>
        <v>0.0066050198150594455</v>
      </c>
      <c r="F67" s="95">
        <f t="shared" si="9"/>
        <v>0.42694848084544257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98</v>
      </c>
      <c r="C68" s="165">
        <v>0.027</v>
      </c>
      <c r="D68" s="99">
        <v>1.605</v>
      </c>
      <c r="E68" s="165">
        <f t="shared" si="9"/>
        <v>0.0071334214002642</v>
      </c>
      <c r="F68" s="95">
        <f t="shared" si="9"/>
        <v>0.42404227212681633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97</v>
      </c>
      <c r="C69" s="165">
        <v>0.025</v>
      </c>
      <c r="D69" s="99">
        <v>1.588</v>
      </c>
      <c r="E69" s="165">
        <f t="shared" si="9"/>
        <v>0.0066050198150594455</v>
      </c>
      <c r="F69" s="95">
        <f t="shared" si="9"/>
        <v>0.41955085865257596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1" t="s">
        <v>27</v>
      </c>
      <c r="D71" s="172"/>
      <c r="E71" s="171" t="s">
        <v>28</v>
      </c>
      <c r="F71" s="172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95</v>
      </c>
      <c r="C72" s="167">
        <v>0.00075</v>
      </c>
      <c r="D72" s="103">
        <v>0.7875</v>
      </c>
      <c r="E72" s="167">
        <f>C72/454*100</f>
        <v>0.00016519823788546255</v>
      </c>
      <c r="F72" s="101">
        <f>D72/454*1000</f>
        <v>1.7345814977973568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89</v>
      </c>
      <c r="C73" s="167">
        <v>0.01625</v>
      </c>
      <c r="D73" s="103">
        <v>0.878</v>
      </c>
      <c r="E73" s="167">
        <f>C73/454*100</f>
        <v>0.003579295154185022</v>
      </c>
      <c r="F73" s="101">
        <f>D73/454*1000</f>
        <v>1.933920704845815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98</v>
      </c>
      <c r="C74" s="167">
        <v>0.0125</v>
      </c>
      <c r="D74" s="103">
        <v>0.955</v>
      </c>
      <c r="E74" s="168">
        <f>C74/454*100</f>
        <v>0.0027533039647577094</v>
      </c>
      <c r="F74" s="101">
        <f>D74/454*1000</f>
        <v>2.10352422907489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80" t="s">
        <v>27</v>
      </c>
      <c r="D76" s="180"/>
      <c r="E76" s="171" t="s">
        <v>30</v>
      </c>
      <c r="F76" s="172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90</v>
      </c>
      <c r="C77" s="169">
        <v>0.0048</v>
      </c>
      <c r="D77" s="128">
        <v>0.1959</v>
      </c>
      <c r="E77" s="169">
        <f aca="true" t="shared" si="10" ref="E77:F79">C77/454*1000000</f>
        <v>10.572687224669604</v>
      </c>
      <c r="F77" s="95">
        <f t="shared" si="10"/>
        <v>431.4977973568282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94</v>
      </c>
      <c r="C78" s="169">
        <v>0.0048</v>
      </c>
      <c r="D78" s="128">
        <v>0.1974</v>
      </c>
      <c r="E78" s="169">
        <f t="shared" si="10"/>
        <v>10.572687224669604</v>
      </c>
      <c r="F78" s="95">
        <f t="shared" si="10"/>
        <v>434.80176211453744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102</v>
      </c>
      <c r="C79" s="169">
        <v>0.0042</v>
      </c>
      <c r="D79" s="128">
        <v>0.1988</v>
      </c>
      <c r="E79" s="169">
        <f t="shared" si="10"/>
        <v>9.251101321585903</v>
      </c>
      <c r="F79" s="95">
        <f t="shared" si="10"/>
        <v>437.88546255506606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83</v>
      </c>
      <c r="E85" s="160">
        <v>1.1059</v>
      </c>
      <c r="F85" s="160">
        <v>0.0098</v>
      </c>
      <c r="G85" s="160">
        <v>1.3302</v>
      </c>
      <c r="H85" s="160">
        <v>1.0189</v>
      </c>
      <c r="I85" s="160">
        <v>0.7672</v>
      </c>
      <c r="J85" s="160">
        <v>0.7385</v>
      </c>
      <c r="K85" s="160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0.9042</v>
      </c>
      <c r="E86" s="161" t="s">
        <v>83</v>
      </c>
      <c r="F86" s="161">
        <v>0.0088</v>
      </c>
      <c r="G86" s="161">
        <v>1.2028</v>
      </c>
      <c r="H86" s="161">
        <v>0.9213</v>
      </c>
      <c r="I86" s="161">
        <v>0.6938</v>
      </c>
      <c r="J86" s="161">
        <v>0.6678</v>
      </c>
      <c r="K86" s="161">
        <v>0.1165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102.23</v>
      </c>
      <c r="E87" s="160">
        <v>113.0562</v>
      </c>
      <c r="F87" s="160" t="s">
        <v>83</v>
      </c>
      <c r="G87" s="160">
        <v>135.9863</v>
      </c>
      <c r="H87" s="160">
        <v>104.1569</v>
      </c>
      <c r="I87" s="160">
        <v>78.4333</v>
      </c>
      <c r="J87" s="160">
        <v>75.4969</v>
      </c>
      <c r="K87" s="160">
        <v>13.176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0.7518</v>
      </c>
      <c r="E88" s="161">
        <v>0.8314</v>
      </c>
      <c r="F88" s="161">
        <v>0.0074</v>
      </c>
      <c r="G88" s="161" t="s">
        <v>83</v>
      </c>
      <c r="H88" s="161">
        <v>0.7659</v>
      </c>
      <c r="I88" s="161">
        <v>0.5768</v>
      </c>
      <c r="J88" s="161">
        <v>0.5552</v>
      </c>
      <c r="K88" s="161">
        <v>0.0969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0.9815</v>
      </c>
      <c r="E89" s="160">
        <v>1.0854</v>
      </c>
      <c r="F89" s="160">
        <v>0.0096</v>
      </c>
      <c r="G89" s="160">
        <v>1.3056</v>
      </c>
      <c r="H89" s="160" t="s">
        <v>83</v>
      </c>
      <c r="I89" s="160">
        <v>0.753</v>
      </c>
      <c r="J89" s="160">
        <v>0.7248</v>
      </c>
      <c r="K89" s="160">
        <v>0.1265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1.3034</v>
      </c>
      <c r="E90" s="161">
        <v>1.4414</v>
      </c>
      <c r="F90" s="161">
        <v>0.0128</v>
      </c>
      <c r="G90" s="161">
        <v>1.7338</v>
      </c>
      <c r="H90" s="161">
        <v>1.328</v>
      </c>
      <c r="I90" s="161" t="s">
        <v>83</v>
      </c>
      <c r="J90" s="161">
        <v>0.9626</v>
      </c>
      <c r="K90" s="161">
        <v>0.168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1.3541</v>
      </c>
      <c r="E91" s="160">
        <v>1.4975</v>
      </c>
      <c r="F91" s="160">
        <v>0.0133</v>
      </c>
      <c r="G91" s="160">
        <v>1.8012</v>
      </c>
      <c r="H91" s="160">
        <v>1.3796</v>
      </c>
      <c r="I91" s="160">
        <v>1.0389</v>
      </c>
      <c r="J91" s="160" t="s">
        <v>83</v>
      </c>
      <c r="K91" s="160">
        <v>0.1745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7.7588</v>
      </c>
      <c r="E92" s="161">
        <v>8.5805</v>
      </c>
      <c r="F92" s="161">
        <v>0.0759</v>
      </c>
      <c r="G92" s="161">
        <v>10.3208</v>
      </c>
      <c r="H92" s="161">
        <v>7.905</v>
      </c>
      <c r="I92" s="161">
        <v>5.9527</v>
      </c>
      <c r="J92" s="161">
        <v>5.7299</v>
      </c>
      <c r="K92" s="161" t="s">
        <v>83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91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88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79" t="s">
        <v>64</v>
      </c>
      <c r="C114" s="179"/>
      <c r="D114" s="179"/>
      <c r="E114" s="179"/>
      <c r="F114" s="179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8" t="s">
        <v>65</v>
      </c>
      <c r="C115" s="178"/>
      <c r="D115" s="178"/>
      <c r="E115" s="178"/>
      <c r="F115" s="178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8" t="s">
        <v>66</v>
      </c>
      <c r="C116" s="178"/>
      <c r="D116" s="178"/>
      <c r="E116" s="178"/>
      <c r="F116" s="178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8" t="s">
        <v>67</v>
      </c>
      <c r="C117" s="178"/>
      <c r="D117" s="178"/>
      <c r="E117" s="178"/>
      <c r="F117" s="17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8" t="s">
        <v>68</v>
      </c>
      <c r="C118" s="178"/>
      <c r="D118" s="178"/>
      <c r="E118" s="178"/>
      <c r="F118" s="178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8" t="s">
        <v>69</v>
      </c>
      <c r="C119" s="178"/>
      <c r="D119" s="178"/>
      <c r="E119" s="178"/>
      <c r="F119" s="178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8" t="s">
        <v>70</v>
      </c>
      <c r="C120" s="178"/>
      <c r="D120" s="178"/>
      <c r="E120" s="178"/>
      <c r="F120" s="17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7" t="s">
        <v>71</v>
      </c>
      <c r="C121" s="187"/>
      <c r="D121" s="187"/>
      <c r="E121" s="187"/>
      <c r="F121" s="187"/>
    </row>
    <row r="123" spans="2:6" ht="15.75">
      <c r="B123" s="46" t="s">
        <v>72</v>
      </c>
      <c r="C123" s="185"/>
      <c r="D123" s="190"/>
      <c r="E123" s="190"/>
      <c r="F123" s="186"/>
    </row>
    <row r="124" spans="2:6" ht="30.75" customHeight="1">
      <c r="B124" s="46" t="s">
        <v>73</v>
      </c>
      <c r="C124" s="188" t="s">
        <v>74</v>
      </c>
      <c r="D124" s="188"/>
      <c r="E124" s="185" t="s">
        <v>75</v>
      </c>
      <c r="F124" s="186"/>
    </row>
    <row r="125" spans="2:6" ht="30.75" customHeight="1">
      <c r="B125" s="46" t="s">
        <v>76</v>
      </c>
      <c r="C125" s="188" t="s">
        <v>77</v>
      </c>
      <c r="D125" s="188"/>
      <c r="E125" s="185" t="s">
        <v>78</v>
      </c>
      <c r="F125" s="186"/>
    </row>
    <row r="126" spans="2:6" ht="15" customHeight="1">
      <c r="B126" s="189" t="s">
        <v>79</v>
      </c>
      <c r="C126" s="188" t="s">
        <v>80</v>
      </c>
      <c r="D126" s="188"/>
      <c r="E126" s="181" t="s">
        <v>81</v>
      </c>
      <c r="F126" s="182"/>
    </row>
    <row r="127" spans="2:6" ht="15" customHeight="1">
      <c r="B127" s="189"/>
      <c r="C127" s="188"/>
      <c r="D127" s="188"/>
      <c r="E127" s="183"/>
      <c r="F127" s="18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2016-06-29T06:25:36Z</dcterms:modified>
  <cp:category/>
  <cp:version/>
  <cp:contentType/>
  <cp:contentStatus/>
</cp:coreProperties>
</file>