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<sst xmlns="http://schemas.openxmlformats.org/spreadsheetml/2006/main" count="144" uniqueCount="98">
  <si>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</si>
  <si>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</si>
  <si>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</si>
  <si>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</si>
  <si>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</si>
  <si>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</si>
  <si>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</si>
  <si>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</si>
  <si>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</si>
  <si>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</si>
  <si>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</si>
  <si>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</si>
  <si>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</si>
  <si>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</si>
  <si>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</si>
  <si>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</si>
  <si>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</si>
  <si>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</si>
  <si>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</si>
  <si>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</si>
  <si>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</si>
  <si>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</si>
  <si>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</si>
  <si>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</si>
  <si>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</si>
  <si>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</si>
  <si>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</si>
  <si>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</si>
  <si>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</si>
  <si>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</si>
  <si>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</si>
  <si>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</si>
  <si>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</si>
  <si>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</si>
  <si>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</si>
  <si>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</si>
  <si>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</si>
  <si>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</si>
  <si>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</si>
  <si>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</si>
  <si>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</si>
  <si>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</si>
  <si>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</si>
  <si>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</si>
  <si>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</si>
  <si>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</si>
  <si>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</si>
  <si>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</si>
  <si>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</si>
  <si>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</si>
  <si>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</si>
  <si>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</si>
  <si>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</si>
  <si>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</si>
  <si>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</si>
  <si>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</si>
  <si>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</si>
  <si>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</si>
  <si>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</si>
  <si>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</si>
  <si>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</si>
  <si>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</si>
  <si>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</si>
  <si>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</si>
  <si>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</si>
  <si>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</si>
  <si>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</si>
  <si>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</si>
  <si>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</si>
  <si>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</si>
  <si>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</si>
  <si>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</si>
  <si>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</si>
  <si>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</si>
  <si>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</si>
  <si>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</si>
  <si>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</si>
  <si>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</si>
  <si>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</si>
  <si>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</si>
  <si>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</si>
  <si>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</si>
  <si>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Травень'15</t>
  </si>
  <si>
    <t>Euronext - Серпень'15 (€/МT)</t>
  </si>
  <si>
    <t>Euronext - Червень'15 (€/МT)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</si>
  <si>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</si>
  <si>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</si>
  <si>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</si>
  <si>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</si>
  <si>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</si>
  <si>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</si>
  <si>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Червень'15</t>
  </si>
  <si>
    <t>NYBOT - Травень '15</t>
  </si>
  <si>
    <t>NYBOT -Липень'15</t>
  </si>
  <si>
    <t>Euronext - Грудень'15 (€/МT)</t>
  </si>
  <si>
    <t>CBOT - Вересень'15</t>
  </si>
  <si>
    <t>NYBOT -Жовтень'15</t>
  </si>
  <si>
    <t>27 Квітня 2015 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</si>
</sst>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6" fillId="0" borderId="0" xfId="53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6" fillId="0" borderId="17" xfId="53" applyBorder="1" applyAlignment="1" applyProtection="1">
      <alignment horizontal="right" vertical="center" wrapText="1"/>
      <protection/>
    </xf>
    <xf numFmtId="0" fontId="66" fillId="0" borderId="18" xfId="53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6" fillId="0" borderId="0" xfId="53" applyBorder="1" applyAlignment="1" applyProtection="1">
      <alignment wrapText="1"/>
      <protection/>
    </xf>
    <xf numFmtId="0" fontId="66" fillId="0" borderId="0" xfId="53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6" fillId="0" borderId="0" xfId="53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center" wrapText="1"/>
    </xf>
    <xf numFmtId="173" fontId="34" fillId="35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2" fontId="76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23" t="s">
        <v>97</v>
      </c>
      <c r="D4" s="124"/>
      <c r="E4" s="124"/>
      <c r="F4" s="125"/>
      <c r="G4" s="29"/>
      <c r="H4" s="29"/>
    </row>
    <row r="5" spans="2:8" s="3" customFormat="1" ht="85.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26" t="s">
        <v>5</v>
      </c>
      <c r="D6" s="127"/>
      <c r="E6" s="128" t="s">
        <v>6</v>
      </c>
      <c r="F6" s="128"/>
      <c r="G6" s="27"/>
      <c r="I6"/>
    </row>
    <row r="7" spans="2:8" s="6" customFormat="1" ht="15">
      <c r="B7" s="81" t="s">
        <v>82</v>
      </c>
      <c r="C7" s="119">
        <v>0.036</v>
      </c>
      <c r="D7" s="7">
        <v>3.606</v>
      </c>
      <c r="E7" s="119">
        <f aca="true" t="shared" si="0" ref="E7:F9">C7*39.3683</f>
        <v>1.4172587999999997</v>
      </c>
      <c r="F7" s="13">
        <f t="shared" si="0"/>
        <v>141.9620898</v>
      </c>
      <c r="G7" s="29"/>
      <c r="H7" s="29"/>
    </row>
    <row r="8" spans="2:8" s="6" customFormat="1" ht="15">
      <c r="B8" s="81" t="s">
        <v>85</v>
      </c>
      <c r="C8" s="119">
        <v>0.05</v>
      </c>
      <c r="D8" s="110">
        <v>3.646</v>
      </c>
      <c r="E8" s="119">
        <f t="shared" si="0"/>
        <v>1.968415</v>
      </c>
      <c r="F8" s="13">
        <f t="shared" si="0"/>
        <v>143.53682179999998</v>
      </c>
      <c r="G8" s="27"/>
      <c r="H8" s="27"/>
    </row>
    <row r="9" spans="2:17" s="6" customFormat="1" ht="15">
      <c r="B9" s="28" t="s">
        <v>95</v>
      </c>
      <c r="C9" s="119">
        <v>0.05</v>
      </c>
      <c r="D9" s="7">
        <v>3.724</v>
      </c>
      <c r="E9" s="119">
        <f t="shared" si="0"/>
        <v>1.968415</v>
      </c>
      <c r="F9" s="13">
        <f t="shared" si="0"/>
        <v>146.6075492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120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28" t="s">
        <v>7</v>
      </c>
      <c r="D11" s="128"/>
      <c r="E11" s="126" t="s">
        <v>6</v>
      </c>
      <c r="F11" s="127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84</v>
      </c>
      <c r="C12" s="73">
        <v>1.25</v>
      </c>
      <c r="D12" s="80">
        <v>159.5</v>
      </c>
      <c r="E12" s="73">
        <f>C12/D76</f>
        <v>1.3347570742124932</v>
      </c>
      <c r="F12" s="109">
        <f>D12/D76</f>
        <v>170.31500266951414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83</v>
      </c>
      <c r="C13" s="73">
        <v>2</v>
      </c>
      <c r="D13" s="80">
        <v>164.5</v>
      </c>
      <c r="E13" s="73">
        <f>C13/D76</f>
        <v>2.1356113187399894</v>
      </c>
      <c r="F13" s="109">
        <f>D13/D76</f>
        <v>175.65403096636413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90</v>
      </c>
      <c r="C14" s="73">
        <v>2.25</v>
      </c>
      <c r="D14" s="80">
        <v>166.5</v>
      </c>
      <c r="E14" s="73">
        <f>C14/D76</f>
        <v>2.402562733582488</v>
      </c>
      <c r="F14" s="109">
        <f>D14/D76</f>
        <v>177.78964228510412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26" t="s">
        <v>5</v>
      </c>
      <c r="D16" s="127"/>
      <c r="E16" s="128" t="s">
        <v>6</v>
      </c>
      <c r="F16" s="128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82</v>
      </c>
      <c r="C17" s="84">
        <v>0.156</v>
      </c>
      <c r="D17" s="7">
        <v>4.732</v>
      </c>
      <c r="E17" s="84">
        <f aca="true" t="shared" si="1" ref="E17:F19">C17*36.7437</f>
        <v>5.7320172</v>
      </c>
      <c r="F17" s="13">
        <f t="shared" si="1"/>
        <v>173.8711884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85</v>
      </c>
      <c r="C18" s="84">
        <v>0.152</v>
      </c>
      <c r="D18" s="7">
        <v>4.732</v>
      </c>
      <c r="E18" s="84">
        <f t="shared" si="1"/>
        <v>5.585042399999999</v>
      </c>
      <c r="F18" s="13">
        <f t="shared" si="1"/>
        <v>173.8711884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95</v>
      </c>
      <c r="C19" s="84">
        <v>0.154</v>
      </c>
      <c r="D19" s="7">
        <v>4.824</v>
      </c>
      <c r="E19" s="84">
        <f t="shared" si="1"/>
        <v>5.658529799999999</v>
      </c>
      <c r="F19" s="13">
        <f t="shared" si="1"/>
        <v>177.25160879999999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28" t="s">
        <v>9</v>
      </c>
      <c r="D21" s="128"/>
      <c r="E21" s="126" t="s">
        <v>10</v>
      </c>
      <c r="F21" s="127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88</v>
      </c>
      <c r="C22" s="73">
        <v>3.5</v>
      </c>
      <c r="D22" s="109">
        <v>179.5</v>
      </c>
      <c r="E22" s="73">
        <f>C22/D76</f>
        <v>3.7373198077949814</v>
      </c>
      <c r="F22" s="109">
        <f>D22/D76</f>
        <v>191.67111585691404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89</v>
      </c>
      <c r="C23" s="73">
        <v>4</v>
      </c>
      <c r="D23" s="80">
        <v>178.75</v>
      </c>
      <c r="E23" s="73">
        <f>C23/D76</f>
        <v>4.271222637479979</v>
      </c>
      <c r="F23" s="109">
        <f>D23/D76</f>
        <v>190.87026161238654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94</v>
      </c>
      <c r="C24" s="73">
        <v>4.25</v>
      </c>
      <c r="D24" s="80">
        <v>179.25</v>
      </c>
      <c r="E24" s="73">
        <f>C24/D76</f>
        <v>4.538174052322478</v>
      </c>
      <c r="F24" s="109">
        <f>D24/D76</f>
        <v>191.40416444207153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28" t="s">
        <v>12</v>
      </c>
      <c r="D26" s="128"/>
      <c r="E26" s="128" t="s">
        <v>10</v>
      </c>
      <c r="F26" s="128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88</v>
      </c>
      <c r="C27" s="141">
        <v>1.25</v>
      </c>
      <c r="D27" s="80">
        <v>376.75</v>
      </c>
      <c r="E27" s="141">
        <f>C27/D76</f>
        <v>1.3347570742124932</v>
      </c>
      <c r="F27" s="109">
        <f>D27/D76</f>
        <v>402.2957821676455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83</v>
      </c>
      <c r="C28" s="73">
        <v>0.5</v>
      </c>
      <c r="D28" s="80">
        <v>359.25</v>
      </c>
      <c r="E28" s="73">
        <f>C28/$D$76</f>
        <v>0.5339028296849974</v>
      </c>
      <c r="F28" s="109">
        <f>D28/$D$76</f>
        <v>383.60918312867057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86</v>
      </c>
      <c r="C29" s="141">
        <v>0.25</v>
      </c>
      <c r="D29" s="105">
        <v>360.5</v>
      </c>
      <c r="E29" s="141">
        <f>C29/$D$76</f>
        <v>0.2669514148424987</v>
      </c>
      <c r="F29" s="109">
        <f>D29/$D$76</f>
        <v>384.9439402028831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9" t="s">
        <v>5</v>
      </c>
      <c r="D31" s="130"/>
      <c r="E31" s="129" t="s">
        <v>6</v>
      </c>
      <c r="F31" s="130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82</v>
      </c>
      <c r="C32" s="84">
        <v>0.036</v>
      </c>
      <c r="D32" s="115">
        <v>2.376</v>
      </c>
      <c r="E32" s="84">
        <f aca="true" t="shared" si="2" ref="E32:F34">C32*58.0164</f>
        <v>2.0885903999999997</v>
      </c>
      <c r="F32" s="109">
        <f t="shared" si="2"/>
        <v>137.84696639999999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85</v>
      </c>
      <c r="C33" s="84">
        <v>0.042</v>
      </c>
      <c r="D33" s="115">
        <v>2.412</v>
      </c>
      <c r="E33" s="84">
        <f t="shared" si="2"/>
        <v>2.4366888</v>
      </c>
      <c r="F33" s="109">
        <f t="shared" si="2"/>
        <v>139.9355568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28" t="s">
        <v>95</v>
      </c>
      <c r="C34" s="84">
        <v>0.054</v>
      </c>
      <c r="D34" s="115">
        <v>2.46</v>
      </c>
      <c r="E34" s="84">
        <f t="shared" si="2"/>
        <v>3.1328856</v>
      </c>
      <c r="F34" s="109">
        <f t="shared" si="2"/>
        <v>142.72034399999998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9" t="s">
        <v>5</v>
      </c>
      <c r="D36" s="130"/>
      <c r="E36" s="129" t="s">
        <v>6</v>
      </c>
      <c r="F36" s="130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82</v>
      </c>
      <c r="C37" s="118">
        <v>0.032</v>
      </c>
      <c r="D37" s="115">
        <v>9.73</v>
      </c>
      <c r="E37" s="118">
        <f aca="true" t="shared" si="3" ref="E37:F39">C37*36.7437</f>
        <v>1.1757984</v>
      </c>
      <c r="F37" s="109">
        <f t="shared" si="3"/>
        <v>357.51620099999997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85</v>
      </c>
      <c r="C38" s="118">
        <v>0.022</v>
      </c>
      <c r="D38" s="115">
        <v>9.73</v>
      </c>
      <c r="E38" s="118">
        <f t="shared" si="3"/>
        <v>0.8083613999999999</v>
      </c>
      <c r="F38" s="109">
        <f t="shared" si="3"/>
        <v>357.51620099999997</v>
      </c>
      <c r="G38" s="29"/>
      <c r="H38" s="27"/>
      <c r="K38" s="26"/>
      <c r="L38" s="26"/>
      <c r="M38" s="26"/>
    </row>
    <row r="39" spans="2:13" s="6" customFormat="1" ht="15">
      <c r="B39" s="28" t="s">
        <v>95</v>
      </c>
      <c r="C39" s="118">
        <v>0.016</v>
      </c>
      <c r="D39" s="115">
        <v>9.684</v>
      </c>
      <c r="E39" s="118">
        <f t="shared" si="3"/>
        <v>0.5878992</v>
      </c>
      <c r="F39" s="109">
        <f t="shared" si="3"/>
        <v>355.82599079999994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9" t="s">
        <v>16</v>
      </c>
      <c r="D41" s="130"/>
      <c r="E41" s="129" t="s">
        <v>6</v>
      </c>
      <c r="F41" s="130"/>
      <c r="G41" s="33"/>
      <c r="H41" s="33"/>
      <c r="I41" s="25"/>
      <c r="J41" s="6"/>
    </row>
    <row r="42" spans="2:13" s="25" customFormat="1" ht="15.75" thickBot="1">
      <c r="B42" s="81" t="s">
        <v>82</v>
      </c>
      <c r="C42" s="141">
        <v>0.5</v>
      </c>
      <c r="D42" s="116">
        <v>315.1</v>
      </c>
      <c r="E42" s="141">
        <f aca="true" t="shared" si="4" ref="E42:F44">C42*1.1023</f>
        <v>0.55115</v>
      </c>
      <c r="F42" s="116">
        <f t="shared" si="4"/>
        <v>347.33473000000004</v>
      </c>
      <c r="G42" s="29"/>
      <c r="H42" s="27"/>
      <c r="K42" s="6"/>
      <c r="L42" s="6"/>
      <c r="M42" s="6"/>
    </row>
    <row r="43" spans="2:19" s="25" customFormat="1" ht="15.75" thickBot="1">
      <c r="B43" s="81" t="s">
        <v>85</v>
      </c>
      <c r="C43" s="141">
        <v>0.7</v>
      </c>
      <c r="D43" s="116">
        <v>314</v>
      </c>
      <c r="E43" s="141">
        <f t="shared" si="4"/>
        <v>0.77161</v>
      </c>
      <c r="F43" s="116">
        <f t="shared" si="4"/>
        <v>346.1222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95</v>
      </c>
      <c r="C44" s="141">
        <v>0.7</v>
      </c>
      <c r="D44" s="116">
        <v>312.7</v>
      </c>
      <c r="E44" s="141">
        <f t="shared" si="4"/>
        <v>0.77161</v>
      </c>
      <c r="F44" s="116">
        <f t="shared" si="4"/>
        <v>344.68921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9" t="s">
        <v>18</v>
      </c>
      <c r="D46" s="130"/>
      <c r="E46" s="129" t="s">
        <v>19</v>
      </c>
      <c r="F46" s="130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82</v>
      </c>
      <c r="C47" s="73">
        <v>0.01</v>
      </c>
      <c r="D47" s="109">
        <v>31.66</v>
      </c>
      <c r="E47" s="73">
        <f aca="true" t="shared" si="5" ref="E47:F49">C47/454*1000</f>
        <v>0.022026431718061675</v>
      </c>
      <c r="F47" s="109">
        <f t="shared" si="5"/>
        <v>69.73568281938326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85</v>
      </c>
      <c r="C48" s="73">
        <v>0.02</v>
      </c>
      <c r="D48" s="109">
        <v>31.84</v>
      </c>
      <c r="E48" s="73">
        <f t="shared" si="5"/>
        <v>0.04405286343612335</v>
      </c>
      <c r="F48" s="109">
        <f t="shared" si="5"/>
        <v>70.13215859030838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95</v>
      </c>
      <c r="C49" s="142">
        <v>0</v>
      </c>
      <c r="D49" s="109">
        <v>31.92</v>
      </c>
      <c r="E49" s="142">
        <f t="shared" si="5"/>
        <v>0</v>
      </c>
      <c r="F49" s="109">
        <f t="shared" si="5"/>
        <v>70.30837004405286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5.75" thickBot="1">
      <c r="B50" s="28"/>
      <c r="C50" s="103"/>
      <c r="D50" s="105"/>
      <c r="E50" s="103"/>
      <c r="F50" s="102"/>
      <c r="G50" s="27"/>
      <c r="H50" s="27"/>
      <c r="I50" s="6"/>
      <c r="J50" s="93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9" t="s">
        <v>21</v>
      </c>
      <c r="D51" s="130"/>
      <c r="E51" s="129" t="s">
        <v>6</v>
      </c>
      <c r="F51" s="130"/>
      <c r="G51" s="27"/>
      <c r="H51" s="27"/>
      <c r="I51" s="6"/>
      <c r="J51" s="75"/>
      <c r="K51" s="93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82</v>
      </c>
      <c r="C52" s="119">
        <v>0.125</v>
      </c>
      <c r="D52" s="115">
        <v>9.855</v>
      </c>
      <c r="E52" s="119">
        <f aca="true" t="shared" si="6" ref="E52:F54">C52*22.0462</f>
        <v>2.755775</v>
      </c>
      <c r="F52" s="109">
        <f t="shared" si="6"/>
        <v>217.265301</v>
      </c>
      <c r="G52" s="29"/>
      <c r="H52" s="27"/>
      <c r="I52" s="93"/>
      <c r="J52" s="75"/>
      <c r="K52" s="75"/>
      <c r="L52" s="93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85</v>
      </c>
      <c r="C53" s="119">
        <v>0.105</v>
      </c>
      <c r="D53" s="115">
        <v>10.125</v>
      </c>
      <c r="E53" s="119">
        <f t="shared" si="6"/>
        <v>2.314851</v>
      </c>
      <c r="F53" s="109">
        <f t="shared" si="6"/>
        <v>223.217775</v>
      </c>
      <c r="G53" s="27"/>
      <c r="H53" s="27"/>
      <c r="I53" s="94"/>
      <c r="J53" s="75"/>
      <c r="K53" s="75"/>
      <c r="L53" s="75"/>
      <c r="M53" s="93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95</v>
      </c>
      <c r="C54" s="119">
        <v>0.095</v>
      </c>
      <c r="D54" s="115">
        <v>10.4</v>
      </c>
      <c r="E54" s="119">
        <f t="shared" si="6"/>
        <v>2.094389</v>
      </c>
      <c r="F54" s="109">
        <f t="shared" si="6"/>
        <v>229.28047999999998</v>
      </c>
      <c r="G54" s="27"/>
      <c r="H54" s="27"/>
      <c r="I54" s="94"/>
      <c r="J54" s="75"/>
      <c r="K54" s="75"/>
      <c r="L54" s="75"/>
      <c r="M54" s="75"/>
      <c r="N54" s="93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75"/>
      <c r="O55" s="93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9" t="s">
        <v>23</v>
      </c>
      <c r="D56" s="130"/>
      <c r="E56" s="129" t="s">
        <v>24</v>
      </c>
      <c r="F56" s="130"/>
      <c r="H56" s="27"/>
      <c r="I56" s="93"/>
      <c r="J56" s="75"/>
      <c r="K56" s="75"/>
      <c r="L56" s="75"/>
      <c r="M56" s="75"/>
      <c r="N56" s="75"/>
      <c r="O56" s="75"/>
      <c r="P56" s="93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81" t="s">
        <v>82</v>
      </c>
      <c r="C57" s="120">
        <v>0.006</v>
      </c>
      <c r="D57" s="115">
        <v>1.607</v>
      </c>
      <c r="E57" s="120">
        <f aca="true" t="shared" si="7" ref="E57:F59">C57/3.785</f>
        <v>0.001585204755614267</v>
      </c>
      <c r="F57" s="109">
        <f t="shared" si="7"/>
        <v>0.4245706737120211</v>
      </c>
      <c r="G57" s="29"/>
      <c r="H57" s="27"/>
      <c r="I57" s="93"/>
      <c r="J57" s="75"/>
      <c r="K57" s="75"/>
      <c r="L57" s="75"/>
      <c r="M57" s="75"/>
      <c r="N57" s="75"/>
      <c r="O57" s="75"/>
      <c r="P57" s="75"/>
      <c r="Q57" s="93"/>
      <c r="R57" s="93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85</v>
      </c>
      <c r="C58" s="120">
        <v>0.003</v>
      </c>
      <c r="D58" s="115">
        <v>1.586</v>
      </c>
      <c r="E58" s="120">
        <f t="shared" si="7"/>
        <v>0.0007926023778071334</v>
      </c>
      <c r="F58" s="109">
        <f t="shared" si="7"/>
        <v>0.4190224570673712</v>
      </c>
      <c r="G58" s="27"/>
      <c r="H58" s="27"/>
      <c r="I58" s="94"/>
      <c r="J58" s="75"/>
      <c r="K58" s="75"/>
      <c r="L58" s="75"/>
      <c r="M58" s="75"/>
      <c r="N58" s="93"/>
      <c r="O58" s="75"/>
      <c r="P58" s="75"/>
      <c r="Q58" s="75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95</v>
      </c>
      <c r="C59" s="120">
        <v>0.003</v>
      </c>
      <c r="D59" s="115">
        <v>1.556</v>
      </c>
      <c r="E59" s="120">
        <f t="shared" si="7"/>
        <v>0.0007926023778071334</v>
      </c>
      <c r="F59" s="109">
        <f t="shared" si="7"/>
        <v>0.41109643328929985</v>
      </c>
      <c r="G59" s="27"/>
      <c r="H59" s="27"/>
      <c r="I59" s="94"/>
      <c r="J59" s="75"/>
      <c r="K59" s="75"/>
      <c r="L59" s="75"/>
      <c r="M59" s="75"/>
      <c r="N59" s="75"/>
      <c r="O59" s="93"/>
      <c r="P59" s="75"/>
      <c r="Q59" s="75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75"/>
      <c r="O60" s="75"/>
      <c r="P60" s="93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9" t="s">
        <v>26</v>
      </c>
      <c r="D61" s="130"/>
      <c r="E61" s="129" t="s">
        <v>27</v>
      </c>
      <c r="F61" s="130"/>
      <c r="G61" s="35"/>
      <c r="H61" s="27"/>
      <c r="I61" s="94"/>
      <c r="J61" s="75"/>
      <c r="K61" s="75"/>
      <c r="L61" s="75"/>
      <c r="M61" s="75"/>
      <c r="N61" s="75"/>
      <c r="O61" s="75"/>
      <c r="P61" s="75"/>
      <c r="Q61" s="93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28" t="s">
        <v>87</v>
      </c>
      <c r="C62" s="119">
        <v>0.05</v>
      </c>
      <c r="D62" s="122">
        <v>0.97925</v>
      </c>
      <c r="E62" s="119">
        <f>C62/454*100</f>
        <v>0.011013215859030838</v>
      </c>
      <c r="F62" s="117">
        <f>D62/454*1000</f>
        <v>2.1569383259911894</v>
      </c>
      <c r="G62" s="27"/>
      <c r="H62" s="27"/>
      <c r="I62" s="94"/>
      <c r="J62" s="75"/>
      <c r="K62" s="75"/>
      <c r="L62" s="75"/>
      <c r="M62" s="75"/>
      <c r="N62" s="75"/>
      <c r="O62" s="75"/>
      <c r="P62" s="93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91</v>
      </c>
      <c r="C63" s="119">
        <v>0.55</v>
      </c>
      <c r="D63" s="122">
        <v>1</v>
      </c>
      <c r="E63" s="119">
        <f>C63/454*100</f>
        <v>0.12114537444933922</v>
      </c>
      <c r="F63" s="117">
        <f>D63/454*1000</f>
        <v>2.2026431718061676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93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85</v>
      </c>
      <c r="C64" s="119">
        <v>2</v>
      </c>
      <c r="D64" s="122">
        <v>1.041</v>
      </c>
      <c r="E64" s="119">
        <f>C64/454*100</f>
        <v>0.4405286343612335</v>
      </c>
      <c r="F64" s="117">
        <f>D64/454*1000</f>
        <v>2.29295154185022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40" t="s">
        <v>26</v>
      </c>
      <c r="D66" s="140"/>
      <c r="E66" s="129" t="s">
        <v>29</v>
      </c>
      <c r="F66" s="130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92</v>
      </c>
      <c r="C67" s="118">
        <v>0.0008</v>
      </c>
      <c r="D67" s="114">
        <v>0.1331</v>
      </c>
      <c r="E67" s="121">
        <f aca="true" t="shared" si="8" ref="E67:F69">C67/454*1000000</f>
        <v>1.762114537444934</v>
      </c>
      <c r="F67" s="109">
        <f t="shared" si="8"/>
        <v>293.17180616740086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93</v>
      </c>
      <c r="C68" s="118">
        <v>0.0019</v>
      </c>
      <c r="D68" s="114">
        <v>0.1338</v>
      </c>
      <c r="E68" s="121">
        <f t="shared" si="8"/>
        <v>4.185022026431718</v>
      </c>
      <c r="F68" s="109">
        <f t="shared" si="8"/>
        <v>294.7136563876652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>
      <c r="B69" s="28" t="s">
        <v>96</v>
      </c>
      <c r="C69" s="118">
        <v>0.0021</v>
      </c>
      <c r="D69" s="114">
        <v>0.1383</v>
      </c>
      <c r="E69" s="121">
        <f t="shared" si="8"/>
        <v>4.6255506607929515</v>
      </c>
      <c r="F69" s="109">
        <f t="shared" si="8"/>
        <v>304.62555066079295</v>
      </c>
      <c r="G69" s="36"/>
      <c r="H69" s="36"/>
      <c r="I69" s="23"/>
      <c r="J69" s="75"/>
      <c r="K69" s="75"/>
      <c r="L69" s="75"/>
      <c r="M69" s="75"/>
      <c r="N69" s="75"/>
      <c r="O69" s="93"/>
      <c r="P69" s="75"/>
      <c r="Q69" s="75"/>
      <c r="R69" s="75"/>
      <c r="S69" s="87"/>
      <c r="T69" s="86"/>
      <c r="U69" s="87"/>
      <c r="V69" s="82"/>
      <c r="W69" s="75"/>
      <c r="X69" s="74"/>
    </row>
    <row r="70" spans="2:24" s="6" customFormat="1" ht="15.75" thickBot="1">
      <c r="B70" s="28"/>
      <c r="C70" s="84"/>
      <c r="D70" s="14"/>
      <c r="E70" s="84"/>
      <c r="F70" s="14"/>
      <c r="G70" s="27"/>
      <c r="H70" s="27"/>
      <c r="J70" s="75"/>
      <c r="K70" s="75"/>
      <c r="L70" s="75"/>
      <c r="M70" s="75"/>
      <c r="N70" s="75"/>
      <c r="O70" s="75"/>
      <c r="P70" s="93"/>
      <c r="Q70" s="75"/>
      <c r="R70" s="75"/>
      <c r="S70" s="87"/>
      <c r="T70" s="87"/>
      <c r="U70" s="86"/>
      <c r="V70" s="88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75"/>
      <c r="K71" s="75"/>
      <c r="L71" s="75"/>
      <c r="M71" s="75"/>
      <c r="N71" s="75"/>
      <c r="O71" s="75"/>
      <c r="P71" s="75"/>
      <c r="Q71" s="93"/>
      <c r="R71" s="75"/>
      <c r="S71" s="86"/>
      <c r="T71" s="87"/>
      <c r="U71" s="85"/>
      <c r="V71" s="90"/>
      <c r="W71" s="51"/>
      <c r="X71" s="61"/>
    </row>
    <row r="72" spans="2:24" s="6" customFormat="1" ht="15.75" customHeight="1" thickBot="1">
      <c r="B72" s="16"/>
      <c r="C72" s="24"/>
      <c r="D72" s="17"/>
      <c r="E72" s="17"/>
      <c r="F72" s="17"/>
      <c r="J72" s="94"/>
      <c r="K72" s="75"/>
      <c r="L72" s="75"/>
      <c r="M72" s="75"/>
      <c r="N72" s="75"/>
      <c r="O72" s="75"/>
      <c r="P72" s="75"/>
      <c r="Q72" s="75"/>
      <c r="R72" s="74"/>
      <c r="S72" s="87"/>
      <c r="T72" s="86"/>
      <c r="U72" s="88"/>
      <c r="V72" s="91"/>
      <c r="W72" s="51"/>
      <c r="X72" s="61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100"/>
      <c r="K73"/>
      <c r="L73"/>
      <c r="M73"/>
      <c r="N73"/>
      <c r="O73"/>
      <c r="P73"/>
      <c r="Q73"/>
      <c r="R73"/>
      <c r="S73" s="83"/>
      <c r="T73" s="92"/>
      <c r="U73" s="88"/>
      <c r="V73" s="66"/>
      <c r="W73" s="51"/>
      <c r="X73" s="61"/>
    </row>
    <row r="74" spans="2:24" s="6" customFormat="1" ht="16.5" customHeight="1" thickBot="1">
      <c r="B74" s="18"/>
      <c r="C74" s="18"/>
      <c r="D74" s="50" t="s">
        <v>31</v>
      </c>
      <c r="E74" s="50" t="s">
        <v>32</v>
      </c>
      <c r="F74" s="50" t="s">
        <v>33</v>
      </c>
      <c r="G74" s="50" t="s">
        <v>34</v>
      </c>
      <c r="H74" s="50" t="s">
        <v>35</v>
      </c>
      <c r="I74" s="50" t="s">
        <v>36</v>
      </c>
      <c r="J74" s="50" t="s">
        <v>37</v>
      </c>
      <c r="K74" s="50" t="s">
        <v>38</v>
      </c>
      <c r="L74" s="56"/>
      <c r="M74" s="51"/>
      <c r="N74" s="65"/>
      <c r="O74" s="65"/>
      <c r="P74" s="65"/>
      <c r="Q74" s="65"/>
      <c r="R74" s="65"/>
      <c r="S74" s="64"/>
      <c r="T74" s="65"/>
      <c r="U74" s="65"/>
      <c r="V74" s="66"/>
      <c r="W74" s="51"/>
      <c r="X74" s="61"/>
    </row>
    <row r="75" spans="2:24" s="6" customFormat="1" ht="12.75" customHeight="1" thickBot="1">
      <c r="B75" s="20"/>
      <c r="C75" s="20" t="s">
        <v>39</v>
      </c>
      <c r="D75" s="95" t="s">
        <v>81</v>
      </c>
      <c r="E75" s="96">
        <v>1.0677</v>
      </c>
      <c r="F75" s="96">
        <v>0.0083</v>
      </c>
      <c r="G75" s="96">
        <v>1.4975</v>
      </c>
      <c r="H75" s="96">
        <v>1.0307</v>
      </c>
      <c r="I75" s="96">
        <v>0.8162</v>
      </c>
      <c r="J75" s="96">
        <v>0.773</v>
      </c>
      <c r="K75" s="96">
        <v>0.129</v>
      </c>
      <c r="L75" s="51"/>
      <c r="M75" s="51"/>
      <c r="N75" s="65"/>
      <c r="O75" s="65"/>
      <c r="P75" s="65"/>
      <c r="Q75" s="65"/>
      <c r="R75" s="65"/>
      <c r="S75" s="65"/>
      <c r="T75" s="64"/>
      <c r="U75" s="65"/>
      <c r="V75" s="67"/>
      <c r="W75" s="51"/>
      <c r="X75" s="63"/>
    </row>
    <row r="76" spans="2:23" s="6" customFormat="1" ht="16.5" customHeight="1">
      <c r="B76" s="19"/>
      <c r="C76" s="19" t="s">
        <v>40</v>
      </c>
      <c r="D76" s="97">
        <v>0.9365</v>
      </c>
      <c r="E76" s="97" t="s">
        <v>81</v>
      </c>
      <c r="F76" s="97">
        <v>0.0078</v>
      </c>
      <c r="G76" s="97">
        <v>1.4025</v>
      </c>
      <c r="H76" s="97">
        <v>0.9654</v>
      </c>
      <c r="I76" s="97">
        <v>0.7644</v>
      </c>
      <c r="J76" s="97">
        <v>0.724</v>
      </c>
      <c r="K76" s="97">
        <v>0.1208</v>
      </c>
      <c r="L76" s="40"/>
      <c r="M76" s="51"/>
      <c r="N76" s="65"/>
      <c r="O76" s="65"/>
      <c r="P76" s="65"/>
      <c r="Q76" s="65"/>
      <c r="R76" s="65"/>
      <c r="S76" s="65"/>
      <c r="T76" s="65"/>
      <c r="U76" s="64"/>
      <c r="V76" s="51"/>
      <c r="W76" s="40"/>
    </row>
    <row r="77" spans="2:23" s="6" customFormat="1" ht="15.75" customHeight="1" thickBot="1">
      <c r="B77" s="20"/>
      <c r="C77" s="20" t="s">
        <v>41</v>
      </c>
      <c r="D77" s="96">
        <v>119.86</v>
      </c>
      <c r="E77" s="96">
        <v>127.96</v>
      </c>
      <c r="F77" s="96" t="s">
        <v>81</v>
      </c>
      <c r="G77" s="96">
        <v>179.5</v>
      </c>
      <c r="H77" s="96">
        <v>123.54</v>
      </c>
      <c r="I77" s="96">
        <v>97.84</v>
      </c>
      <c r="J77" s="96">
        <v>92.661</v>
      </c>
      <c r="K77" s="96">
        <v>15.4654</v>
      </c>
      <c r="L77" s="51"/>
      <c r="M77" s="64"/>
      <c r="N77" s="65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19"/>
      <c r="C78" s="19" t="s">
        <v>42</v>
      </c>
      <c r="D78" s="97">
        <v>0.6677</v>
      </c>
      <c r="E78" s="97">
        <v>0.713</v>
      </c>
      <c r="F78" s="97">
        <v>0.0056</v>
      </c>
      <c r="G78" s="97" t="s">
        <v>81</v>
      </c>
      <c r="H78" s="97">
        <v>0.6883</v>
      </c>
      <c r="I78" s="97">
        <v>0.5451</v>
      </c>
      <c r="J78" s="97">
        <v>0.5163</v>
      </c>
      <c r="K78" s="97">
        <v>0.0862</v>
      </c>
      <c r="L78" s="51"/>
      <c r="M78" s="65"/>
      <c r="N78" s="64"/>
      <c r="O78" s="65"/>
      <c r="P78" s="65"/>
      <c r="Q78" s="65"/>
      <c r="R78" s="65"/>
      <c r="S78" s="65"/>
      <c r="T78" s="65"/>
      <c r="U78" s="60"/>
      <c r="V78" s="61"/>
      <c r="W78" s="51"/>
    </row>
    <row r="79" spans="2:23" s="6" customFormat="1" ht="16.5" thickBot="1">
      <c r="B79" s="20"/>
      <c r="C79" s="20" t="s">
        <v>43</v>
      </c>
      <c r="D79" s="96">
        <v>0.9702</v>
      </c>
      <c r="E79" s="96">
        <v>1.0358</v>
      </c>
      <c r="F79" s="96">
        <v>0.0081</v>
      </c>
      <c r="G79" s="96">
        <v>1.4527</v>
      </c>
      <c r="H79" s="96" t="s">
        <v>81</v>
      </c>
      <c r="I79" s="96">
        <v>0.7919</v>
      </c>
      <c r="J79" s="96">
        <v>0.7499</v>
      </c>
      <c r="K79" s="96">
        <v>0.1252</v>
      </c>
      <c r="L79" s="51"/>
      <c r="M79" s="65"/>
      <c r="N79" s="65"/>
      <c r="O79" s="64"/>
      <c r="P79" s="65"/>
      <c r="Q79" s="65"/>
      <c r="R79" s="65"/>
      <c r="S79" s="65"/>
      <c r="T79" s="65"/>
      <c r="U79" s="59"/>
      <c r="V79" s="61"/>
      <c r="W79" s="40"/>
    </row>
    <row r="80" spans="2:23" s="6" customFormat="1" ht="16.5" thickBot="1">
      <c r="B80" s="19"/>
      <c r="C80" s="19" t="s">
        <v>44</v>
      </c>
      <c r="D80" s="97">
        <v>1.225</v>
      </c>
      <c r="E80" s="97">
        <v>1.3081</v>
      </c>
      <c r="F80" s="97">
        <v>0.0102</v>
      </c>
      <c r="G80" s="97">
        <v>1.8346</v>
      </c>
      <c r="H80" s="97">
        <v>1.2629</v>
      </c>
      <c r="I80" s="97" t="s">
        <v>81</v>
      </c>
      <c r="J80" s="97">
        <v>0.9472</v>
      </c>
      <c r="K80" s="97">
        <v>0.1581</v>
      </c>
      <c r="L80" s="51"/>
      <c r="M80" s="65"/>
      <c r="N80" s="65"/>
      <c r="O80" s="65"/>
      <c r="P80" s="64"/>
      <c r="Q80" s="65"/>
      <c r="R80" s="65"/>
      <c r="S80" s="65"/>
      <c r="T80" s="65"/>
      <c r="U80" s="60"/>
      <c r="V80" s="63"/>
      <c r="W80" s="51"/>
    </row>
    <row r="81" spans="2:23" s="6" customFormat="1" ht="15.75">
      <c r="B81" s="20"/>
      <c r="C81" s="20" t="s">
        <v>45</v>
      </c>
      <c r="D81" s="96">
        <v>1.2937</v>
      </c>
      <c r="E81" s="96">
        <v>1.3812</v>
      </c>
      <c r="F81" s="96">
        <v>0.0108</v>
      </c>
      <c r="G81" s="96">
        <v>1.9372</v>
      </c>
      <c r="H81" s="96">
        <v>1.3335</v>
      </c>
      <c r="I81" s="96">
        <v>1.0559</v>
      </c>
      <c r="J81" s="96" t="s">
        <v>81</v>
      </c>
      <c r="K81" s="96">
        <v>0.1669</v>
      </c>
      <c r="L81" s="51"/>
      <c r="M81" s="65"/>
      <c r="N81" s="65"/>
      <c r="O81" s="65"/>
      <c r="P81" s="65"/>
      <c r="Q81" s="64"/>
      <c r="R81" s="65"/>
      <c r="S81" s="65"/>
      <c r="T81" s="65"/>
      <c r="U81" s="51"/>
      <c r="V81" s="40"/>
      <c r="W81" s="51"/>
    </row>
    <row r="82" spans="2:23" s="6" customFormat="1" ht="15.75">
      <c r="B82" s="19"/>
      <c r="C82" s="19" t="s">
        <v>46</v>
      </c>
      <c r="D82" s="97">
        <v>7.7501</v>
      </c>
      <c r="E82" s="97">
        <v>8.2736</v>
      </c>
      <c r="F82" s="97">
        <v>0.0647</v>
      </c>
      <c r="G82" s="97">
        <v>11.6062</v>
      </c>
      <c r="H82" s="97">
        <v>7.9868</v>
      </c>
      <c r="I82" s="97">
        <v>6.3257</v>
      </c>
      <c r="J82" s="97">
        <v>5.9909</v>
      </c>
      <c r="K82" s="97" t="s">
        <v>81</v>
      </c>
      <c r="L82" s="51"/>
      <c r="M82" s="65"/>
      <c r="N82" s="65"/>
      <c r="O82" s="65"/>
      <c r="P82" s="65"/>
      <c r="Q82" s="65"/>
      <c r="R82" s="64"/>
      <c r="S82" s="65"/>
      <c r="T82" s="65"/>
      <c r="U82" s="40"/>
      <c r="V82" s="51"/>
      <c r="W82" s="40"/>
    </row>
    <row r="83" spans="2:21" ht="16.5" thickBot="1">
      <c r="B83" s="8"/>
      <c r="C83" s="9"/>
      <c r="D83" s="9"/>
      <c r="E83" s="9"/>
      <c r="F83" s="9"/>
      <c r="L83" s="51"/>
      <c r="M83" s="65"/>
      <c r="N83" s="65"/>
      <c r="O83" s="65"/>
      <c r="P83" s="65"/>
      <c r="Q83" s="65"/>
      <c r="R83" s="65"/>
      <c r="S83" s="64"/>
      <c r="T83" s="65"/>
      <c r="U83" s="61"/>
    </row>
    <row r="84" spans="2:21" ht="16.5" customHeight="1" thickBot="1">
      <c r="B84" s="10" t="s">
        <v>47</v>
      </c>
      <c r="E84" s="42"/>
      <c r="F84" s="42"/>
      <c r="G84" s="43"/>
      <c r="H84" s="43"/>
      <c r="I84" s="42"/>
      <c r="J84" s="42"/>
      <c r="M84" s="65"/>
      <c r="N84" s="65"/>
      <c r="O84" s="65"/>
      <c r="P84" s="65"/>
      <c r="Q84" s="65"/>
      <c r="R84" s="65"/>
      <c r="S84" s="65"/>
      <c r="T84" s="64"/>
      <c r="U84" s="61"/>
    </row>
    <row r="85" spans="2:21" ht="15.75" customHeight="1" thickBot="1">
      <c r="B85" s="1" t="s">
        <v>48</v>
      </c>
      <c r="E85" s="42"/>
      <c r="F85" s="45"/>
      <c r="G85" s="46"/>
      <c r="H85" s="47"/>
      <c r="I85" s="42"/>
      <c r="J85" s="42"/>
      <c r="M85" s="51"/>
      <c r="N85" s="56"/>
      <c r="O85" s="60"/>
      <c r="P85" s="60"/>
      <c r="Q85" s="60"/>
      <c r="R85" s="60"/>
      <c r="S85" s="60"/>
      <c r="T85" s="60"/>
      <c r="U85" s="62"/>
    </row>
    <row r="86" spans="2:10" ht="15" customHeight="1">
      <c r="B86" s="1" t="s">
        <v>49</v>
      </c>
      <c r="E86" s="42"/>
      <c r="F86" s="44"/>
      <c r="G86" s="43"/>
      <c r="H86" s="43"/>
      <c r="I86" s="42"/>
      <c r="J86" s="42"/>
    </row>
    <row r="87" spans="2:10" ht="15">
      <c r="B87" s="1" t="s">
        <v>50</v>
      </c>
      <c r="E87" s="42"/>
      <c r="F87" s="42"/>
      <c r="G87" s="43"/>
      <c r="H87" s="43"/>
      <c r="I87" s="42"/>
      <c r="J87" s="42"/>
    </row>
    <row r="88" spans="2:10" ht="15">
      <c r="B88" s="1" t="s">
        <v>51</v>
      </c>
      <c r="E88" s="42"/>
      <c r="F88" s="42"/>
      <c r="G88" s="43"/>
      <c r="H88" s="43"/>
      <c r="I88" s="42"/>
      <c r="J88" s="42"/>
    </row>
    <row r="89" ht="15">
      <c r="B89" s="1" t="s">
        <v>52</v>
      </c>
    </row>
    <row r="90" spans="2:13" ht="15.75">
      <c r="B90" s="1" t="s">
        <v>53</v>
      </c>
      <c r="M90" s="41"/>
    </row>
    <row r="91" spans="2:13" ht="15.75">
      <c r="B91" s="1" t="s">
        <v>54</v>
      </c>
      <c r="M91" s="41"/>
    </row>
    <row r="92" spans="2:13" ht="15.75">
      <c r="B92" s="1" t="s">
        <v>55</v>
      </c>
      <c r="M92" s="40"/>
    </row>
    <row r="93" spans="2:13" ht="15.75">
      <c r="B93" s="1" t="s">
        <v>56</v>
      </c>
      <c r="M93" s="40"/>
    </row>
    <row r="94" spans="2:13" ht="15.75">
      <c r="B94" s="1" t="s">
        <v>57</v>
      </c>
      <c r="M94" s="40"/>
    </row>
    <row r="95" spans="2:13" ht="15.75">
      <c r="B95" s="1" t="s">
        <v>58</v>
      </c>
      <c r="M95" s="40"/>
    </row>
    <row r="96" ht="15">
      <c r="B96" s="1" t="s">
        <v>59</v>
      </c>
    </row>
    <row r="97" ht="15">
      <c r="B97" s="1" t="s">
        <v>60</v>
      </c>
    </row>
    <row r="98" ht="15">
      <c r="B98" s="1" t="s">
        <v>61</v>
      </c>
    </row>
    <row r="99" ht="15">
      <c r="B99" s="1" t="s">
        <v>62</v>
      </c>
    </row>
    <row r="100" ht="15">
      <c r="B100" s="1"/>
    </row>
    <row r="102" spans="2:6" ht="15">
      <c r="B102" s="137" t="s">
        <v>63</v>
      </c>
      <c r="C102" s="132"/>
      <c r="D102" s="132"/>
      <c r="E102" s="132"/>
      <c r="F102" s="132"/>
    </row>
    <row r="103" spans="2:6" ht="15">
      <c r="B103" s="131" t="s">
        <v>64</v>
      </c>
      <c r="C103" s="132"/>
      <c r="D103" s="132"/>
      <c r="E103" s="132"/>
      <c r="F103" s="132"/>
    </row>
    <row r="104" spans="2:6" ht="78" customHeight="1">
      <c r="B104" s="131" t="s">
        <v>65</v>
      </c>
      <c r="C104" s="132"/>
      <c r="D104" s="132"/>
      <c r="E104" s="132"/>
      <c r="F104" s="132"/>
    </row>
    <row r="105" spans="2:6" ht="15">
      <c r="B105" s="131" t="s">
        <v>66</v>
      </c>
      <c r="C105" s="132"/>
      <c r="D105" s="132"/>
      <c r="E105" s="132"/>
      <c r="F105" s="132"/>
    </row>
    <row r="106" spans="2:6" ht="15">
      <c r="B106" s="131" t="s">
        <v>67</v>
      </c>
      <c r="C106" s="132"/>
      <c r="D106" s="132"/>
      <c r="E106" s="132"/>
      <c r="F106" s="132"/>
    </row>
    <row r="107" spans="2:6" ht="15">
      <c r="B107" s="131" t="s">
        <v>68</v>
      </c>
      <c r="C107" s="132"/>
      <c r="D107" s="132"/>
      <c r="E107" s="132"/>
      <c r="F107" s="132"/>
    </row>
    <row r="108" spans="2:6" ht="15">
      <c r="B108" s="131" t="s">
        <v>69</v>
      </c>
      <c r="C108" s="132"/>
      <c r="D108" s="132"/>
      <c r="E108" s="132"/>
      <c r="F108" s="132"/>
    </row>
    <row r="109" spans="2:6" ht="15">
      <c r="B109" s="133" t="s">
        <v>70</v>
      </c>
      <c r="C109" s="132"/>
      <c r="D109" s="132"/>
      <c r="E109" s="132"/>
      <c r="F109" s="132"/>
    </row>
    <row r="111" spans="2:6" ht="15.75">
      <c r="B111" s="52" t="s">
        <v>71</v>
      </c>
      <c r="C111" s="134"/>
      <c r="D111" s="135"/>
      <c r="E111" s="135"/>
      <c r="F111" s="136"/>
    </row>
    <row r="112" spans="2:6" ht="30.75" customHeight="1">
      <c r="B112" s="52" t="s">
        <v>72</v>
      </c>
      <c r="C112" s="138" t="s">
        <v>73</v>
      </c>
      <c r="D112" s="138"/>
      <c r="E112" s="138" t="s">
        <v>74</v>
      </c>
      <c r="F112" s="138"/>
    </row>
    <row r="113" spans="2:6" ht="30.75" customHeight="1">
      <c r="B113" s="52" t="s">
        <v>75</v>
      </c>
      <c r="C113" s="138" t="s">
        <v>76</v>
      </c>
      <c r="D113" s="138"/>
      <c r="E113" s="138" t="s">
        <v>77</v>
      </c>
      <c r="F113" s="138"/>
    </row>
    <row r="114" spans="2:6" ht="15" customHeight="1">
      <c r="B114" s="139" t="s">
        <v>78</v>
      </c>
      <c r="C114" s="138" t="s">
        <v>79</v>
      </c>
      <c r="D114" s="138"/>
      <c r="E114" s="138" t="s">
        <v>80</v>
      </c>
      <c r="F114" s="138"/>
    </row>
    <row r="115" spans="2:6" ht="15">
      <c r="B115" s="139"/>
      <c r="C115" s="138"/>
      <c r="D115" s="138"/>
      <c r="E115" s="138"/>
      <c r="F115" s="138"/>
    </row>
  </sheetData>
  <sheetProtection/>
  <mergeCells count="43">
    <mergeCell ref="C113:D113"/>
    <mergeCell ref="E113:F113"/>
    <mergeCell ref="B114:B115"/>
    <mergeCell ref="C114:D115"/>
    <mergeCell ref="E114:F115"/>
    <mergeCell ref="C61:D61"/>
    <mergeCell ref="E61:F61"/>
    <mergeCell ref="C112:D112"/>
    <mergeCell ref="E112:F112"/>
    <mergeCell ref="C66:D66"/>
    <mergeCell ref="B109:F109"/>
    <mergeCell ref="C111:F111"/>
    <mergeCell ref="C46:D46"/>
    <mergeCell ref="E46:F46"/>
    <mergeCell ref="C51:D51"/>
    <mergeCell ref="E51:F51"/>
    <mergeCell ref="C56:D56"/>
    <mergeCell ref="E56:F56"/>
    <mergeCell ref="E66:F66"/>
    <mergeCell ref="B102:F102"/>
    <mergeCell ref="C36:D36"/>
    <mergeCell ref="E36:F36"/>
    <mergeCell ref="C41:D41"/>
    <mergeCell ref="E41:F41"/>
    <mergeCell ref="B107:F107"/>
    <mergeCell ref="B108:F108"/>
    <mergeCell ref="B103:F103"/>
    <mergeCell ref="B104:F104"/>
    <mergeCell ref="B105:F105"/>
    <mergeCell ref="B106:F10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2015-04-28T06:00:54Z</dcterms:modified>
  <cp:category/>
  <cp:version/>
  <cp:contentType/>
  <cp:contentStatus/>
</cp:coreProperties>
</file>