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<sst xmlns="http://schemas.openxmlformats.org/spreadsheetml/2006/main" count="166" uniqueCount="103">
  <si>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</si>
  <si>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</si>
  <si>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</si>
  <si>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</si>
  <si>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</si>
  <si>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</si>
  <si>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</si>
  <si>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</si>
  <si>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</si>
  <si>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</si>
  <si>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</si>
  <si>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</si>
  <si>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</si>
  <si>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</si>
  <si>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</si>
  <si>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</si>
  <si>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</si>
  <si>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</si>
  <si>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</si>
  <si>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</si>
  <si>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</si>
  <si>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</si>
  <si>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</si>
  <si>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</si>
  <si>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</si>
  <si>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</si>
  <si>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</si>
  <si>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</si>
  <si>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</si>
  <si>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</si>
  <si>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</si>
  <si>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</si>
  <si>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</si>
  <si>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</si>
  <si>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</si>
  <si>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</si>
  <si>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</si>
  <si>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</si>
  <si>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</si>
  <si>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</si>
  <si>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</si>
  <si>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</si>
  <si>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</si>
  <si>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</si>
  <si>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</si>
  <si>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</si>
  <si>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</si>
  <si>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</si>
  <si>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</si>
  <si>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</si>
  <si>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</si>
  <si>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</si>
  <si>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</si>
  <si>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</si>
  <si>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</si>
  <si>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</si>
  <si>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</si>
  <si>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</si>
  <si>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</si>
  <si>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</si>
  <si>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</si>
  <si>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</si>
  <si>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</si>
  <si>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</si>
  <si>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</si>
  <si>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</si>
  <si>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</si>
  <si>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</si>
  <si>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</si>
  <si>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</si>
  <si>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</si>
  <si>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</si>
  <si>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</si>
  <si>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</si>
  <si>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</si>
  <si>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</si>
  <si>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</si>
  <si>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</si>
  <si>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</si>
  <si>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</si>
  <si>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</si>
  <si>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</si>
  <si>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</si>
  <si>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</si>
  <si>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</si>
  <si>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CME -Липень'19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</si>
  <si>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</si>
  <si>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</si>
  <si>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</si>
  <si>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</si>
  <si>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</si>
  <si>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</si>
  <si>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</si>
  <si>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</si>
  <si>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</si>
  <si>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</si>
  <si>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</si>
  <si>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</si>
  <si>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</si>
  <si>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TOCOM - Вересень '18 (¥/МT)</t>
  </si>
  <si>
    <t>TOCOM - Серпень '18 (¥/МT)</t>
  </si>
  <si>
    <t>TOCOM - Квітень '18 (¥/МT)</t>
  </si>
  <si>
    <t>27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</si>
</sst>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81</v>
      </c>
      <c r="C7" s="122">
        <v>0.02</v>
      </c>
      <c r="D7" s="14">
        <v>3.706</v>
      </c>
      <c r="E7" s="122">
        <f aca="true" t="shared" si="0" ref="E7:F9">C7*39.3683</f>
        <v>0.787366</v>
      </c>
      <c r="F7" s="13">
        <f t="shared" si="0"/>
        <v>145.8989198</v>
      </c>
    </row>
    <row r="8" spans="2:6" s="6" customFormat="1" ht="15">
      <c r="B8" s="24" t="s">
        <v>84</v>
      </c>
      <c r="C8" s="122">
        <v>0.02</v>
      </c>
      <c r="D8" s="14">
        <v>3.79</v>
      </c>
      <c r="E8" s="122">
        <f t="shared" si="0"/>
        <v>0.787366</v>
      </c>
      <c r="F8" s="13">
        <f t="shared" si="0"/>
        <v>149.20585699999998</v>
      </c>
    </row>
    <row r="9" spans="2:17" s="6" customFormat="1" ht="15">
      <c r="B9" s="24" t="s">
        <v>93</v>
      </c>
      <c r="C9" s="122">
        <v>0.02</v>
      </c>
      <c r="D9" s="14">
        <v>3.864</v>
      </c>
      <c r="E9" s="122">
        <f t="shared" si="0"/>
        <v>0.787366</v>
      </c>
      <c r="F9" s="13">
        <f>D9*39.3683</f>
        <v>152.1191112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64">
        <v>0</v>
      </c>
      <c r="D12" s="13">
        <v>154.5</v>
      </c>
      <c r="E12" s="164">
        <f aca="true" t="shared" si="1" ref="E12:F14">C12/$D$86</f>
        <v>0</v>
      </c>
      <c r="F12" s="72">
        <f t="shared" si="1"/>
        <v>188.85221855518884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88</v>
      </c>
      <c r="C13" s="164">
        <v>0</v>
      </c>
      <c r="D13" s="13">
        <v>161.25</v>
      </c>
      <c r="E13" s="164">
        <f t="shared" si="1"/>
        <v>0</v>
      </c>
      <c r="F13" s="72">
        <f t="shared" si="1"/>
        <v>197.10304363769708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96</v>
      </c>
      <c r="C14" s="119">
        <v>0.15</v>
      </c>
      <c r="D14" s="13">
        <v>167.75</v>
      </c>
      <c r="E14" s="119">
        <f t="shared" si="1"/>
        <v>0.18335166850018333</v>
      </c>
      <c r="F14" s="72">
        <f t="shared" si="1"/>
        <v>205.04828260603836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91</v>
      </c>
      <c r="C17" s="119">
        <v>80</v>
      </c>
      <c r="D17" s="88">
        <v>22500</v>
      </c>
      <c r="E17" s="119">
        <f aca="true" t="shared" si="2" ref="E17:F19">C17/$D$87</f>
        <v>0.7474539848640568</v>
      </c>
      <c r="F17" s="72">
        <f t="shared" si="2"/>
        <v>210.22143324301598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19">
        <v>10</v>
      </c>
      <c r="D18" s="88">
        <v>22200</v>
      </c>
      <c r="E18" s="119">
        <f t="shared" si="2"/>
        <v>0.0934317481080071</v>
      </c>
      <c r="F18" s="72">
        <f t="shared" si="2"/>
        <v>207.41848079977575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1">
        <v>20</v>
      </c>
      <c r="D19" s="88">
        <v>22140</v>
      </c>
      <c r="E19" s="121">
        <f t="shared" si="2"/>
        <v>0.1868634962160142</v>
      </c>
      <c r="F19" s="72">
        <f>D19/$D$87</f>
        <v>206.85789031112773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22">
        <v>0.036</v>
      </c>
      <c r="D22" s="14">
        <v>4.644</v>
      </c>
      <c r="E22" s="122">
        <f aca="true" t="shared" si="3" ref="E22:F24">C22*36.7437</f>
        <v>1.3227731999999999</v>
      </c>
      <c r="F22" s="13">
        <f t="shared" si="3"/>
        <v>170.63774279999998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84</v>
      </c>
      <c r="C23" s="122">
        <v>0.042</v>
      </c>
      <c r="D23" s="14">
        <v>4.77</v>
      </c>
      <c r="E23" s="122">
        <f t="shared" si="3"/>
        <v>1.5432354</v>
      </c>
      <c r="F23" s="13">
        <f t="shared" si="3"/>
        <v>175.26744899999997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93</v>
      </c>
      <c r="C24" s="122">
        <v>0.036</v>
      </c>
      <c r="D24" s="92">
        <v>4.914</v>
      </c>
      <c r="E24" s="122">
        <f t="shared" si="3"/>
        <v>1.3227731999999999</v>
      </c>
      <c r="F24" s="13">
        <f t="shared" si="3"/>
        <v>180.55854179999997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64">
        <v>0</v>
      </c>
      <c r="D27" s="72">
        <v>164</v>
      </c>
      <c r="E27" s="164">
        <f aca="true" t="shared" si="4" ref="E27:F29">C27/$D$86</f>
        <v>0</v>
      </c>
      <c r="F27" s="72">
        <f t="shared" si="4"/>
        <v>200.4644908935338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64">
        <v>0</v>
      </c>
      <c r="D28" s="13">
        <v>165.5</v>
      </c>
      <c r="E28" s="164">
        <f t="shared" si="4"/>
        <v>0</v>
      </c>
      <c r="F28" s="72">
        <f t="shared" si="4"/>
        <v>202.29800757853562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19">
        <v>0.15</v>
      </c>
      <c r="D29" s="13">
        <v>169.5</v>
      </c>
      <c r="E29" s="119">
        <f>C29/$D$86</f>
        <v>0.18335166850018333</v>
      </c>
      <c r="F29" s="72">
        <f t="shared" si="4"/>
        <v>207.18738540520718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21">
        <v>0.28</v>
      </c>
      <c r="D32" s="13">
        <v>359.75</v>
      </c>
      <c r="E32" s="121">
        <f aca="true" t="shared" si="5" ref="E32:F34">C32/$D$86</f>
        <v>0.34225644786700893</v>
      </c>
      <c r="F32" s="72">
        <f t="shared" si="5"/>
        <v>439.73841828627303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64">
        <v>0</v>
      </c>
      <c r="D33" s="13">
        <v>354.75</v>
      </c>
      <c r="E33" s="164">
        <f t="shared" si="5"/>
        <v>0</v>
      </c>
      <c r="F33" s="72">
        <f t="shared" si="5"/>
        <v>433.6266960029336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64">
        <v>0</v>
      </c>
      <c r="D34" s="67">
        <v>357.75</v>
      </c>
      <c r="E34" s="164">
        <f t="shared" si="5"/>
        <v>0</v>
      </c>
      <c r="F34" s="72">
        <f t="shared" si="5"/>
        <v>437.29372937293726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18">
        <v>0.024</v>
      </c>
      <c r="D37" s="76">
        <v>2.594</v>
      </c>
      <c r="E37" s="118">
        <f aca="true" t="shared" si="6" ref="E37:F39">C37*58.0164</f>
        <v>1.3923936</v>
      </c>
      <c r="F37" s="72">
        <f t="shared" si="6"/>
        <v>150.4945416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84</v>
      </c>
      <c r="C38" s="122">
        <v>0.022</v>
      </c>
      <c r="D38" s="76">
        <v>2.692</v>
      </c>
      <c r="E38" s="122">
        <f t="shared" si="6"/>
        <v>1.2763608</v>
      </c>
      <c r="F38" s="72">
        <f t="shared" si="6"/>
        <v>156.1801488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94</v>
      </c>
      <c r="C39" s="122">
        <v>0.052</v>
      </c>
      <c r="D39" s="76">
        <v>2.712</v>
      </c>
      <c r="E39" s="122">
        <f t="shared" si="6"/>
        <v>3.0168527999999997</v>
      </c>
      <c r="F39" s="72">
        <f t="shared" si="6"/>
        <v>157.3404768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22">
        <v>0.036</v>
      </c>
      <c r="D42" s="76">
        <v>10.374</v>
      </c>
      <c r="E42" s="122">
        <f aca="true" t="shared" si="7" ref="E42:F44">C42*36.7437</f>
        <v>1.3227731999999999</v>
      </c>
      <c r="F42" s="72">
        <f t="shared" si="7"/>
        <v>381.17914379999996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84</v>
      </c>
      <c r="C43" s="122">
        <v>0.034</v>
      </c>
      <c r="D43" s="76">
        <v>10.482</v>
      </c>
      <c r="E43" s="122">
        <f t="shared" si="7"/>
        <v>1.2492858</v>
      </c>
      <c r="F43" s="72">
        <f t="shared" si="7"/>
        <v>385.14746339999994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94</v>
      </c>
      <c r="C44" s="122">
        <v>0.032</v>
      </c>
      <c r="D44" s="76">
        <v>10.582</v>
      </c>
      <c r="E44" s="122">
        <f t="shared" si="7"/>
        <v>1.1757984</v>
      </c>
      <c r="F44" s="72">
        <f t="shared" si="7"/>
        <v>388.8218334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101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81</v>
      </c>
      <c r="C52" s="122">
        <v>9.3</v>
      </c>
      <c r="D52" s="77">
        <v>387.3</v>
      </c>
      <c r="E52" s="122">
        <f aca="true" t="shared" si="8" ref="E52:F54">C52*1.1023</f>
        <v>10.25139</v>
      </c>
      <c r="F52" s="77">
        <f t="shared" si="8"/>
        <v>426.92079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22">
        <v>8.9</v>
      </c>
      <c r="D53" s="77">
        <v>390.9</v>
      </c>
      <c r="E53" s="122">
        <f t="shared" si="8"/>
        <v>9.81047</v>
      </c>
      <c r="F53" s="77">
        <f t="shared" si="8"/>
        <v>430.88907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94</v>
      </c>
      <c r="C54" s="122">
        <v>7.6</v>
      </c>
      <c r="D54" s="106">
        <v>389.5</v>
      </c>
      <c r="E54" s="122">
        <f>C54*1.1023</f>
        <v>8.37748</v>
      </c>
      <c r="F54" s="77">
        <f t="shared" si="8"/>
        <v>429.34585000000004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19">
        <v>0.43</v>
      </c>
      <c r="D57" s="72">
        <v>32.22</v>
      </c>
      <c r="E57" s="119">
        <f aca="true" t="shared" si="9" ref="E57:F59">C57/454*1000</f>
        <v>0.947136563876652</v>
      </c>
      <c r="F57" s="72">
        <f t="shared" si="9"/>
        <v>70.9691629955947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19">
        <v>0.46</v>
      </c>
      <c r="D58" s="72">
        <v>32.43</v>
      </c>
      <c r="E58" s="119">
        <f t="shared" si="9"/>
        <v>1.0132158590308369</v>
      </c>
      <c r="F58" s="72">
        <f t="shared" si="9"/>
        <v>71.431718061674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94</v>
      </c>
      <c r="C59" s="119">
        <v>0.45</v>
      </c>
      <c r="D59" s="72">
        <v>32.58</v>
      </c>
      <c r="E59" s="119">
        <f t="shared" si="9"/>
        <v>0.9911894273127754</v>
      </c>
      <c r="F59" s="72">
        <f t="shared" si="9"/>
        <v>71.76211453744493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22">
        <v>0.06</v>
      </c>
      <c r="D62" s="76">
        <v>11.96</v>
      </c>
      <c r="E62" s="122">
        <f aca="true" t="shared" si="10" ref="E62:F64">C62*22.026</f>
        <v>1.3215599999999998</v>
      </c>
      <c r="F62" s="72">
        <f t="shared" si="10"/>
        <v>263.43096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22">
        <v>0.065</v>
      </c>
      <c r="D63" s="76">
        <v>12.17</v>
      </c>
      <c r="E63" s="122">
        <f t="shared" si="10"/>
        <v>1.4316900000000001</v>
      </c>
      <c r="F63" s="72">
        <f t="shared" si="10"/>
        <v>268.05642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94</v>
      </c>
      <c r="C64" s="122">
        <v>0.06</v>
      </c>
      <c r="D64" s="76">
        <v>12.36</v>
      </c>
      <c r="E64" s="122">
        <f t="shared" si="10"/>
        <v>1.3215599999999998</v>
      </c>
      <c r="F64" s="72">
        <f t="shared" si="10"/>
        <v>272.24136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22">
        <v>0.003</v>
      </c>
      <c r="D67" s="76">
        <v>1.468</v>
      </c>
      <c r="E67" s="122">
        <f aca="true" t="shared" si="11" ref="E67:F69">C67/3.785</f>
        <v>0.0007926023778071334</v>
      </c>
      <c r="F67" s="72">
        <f t="shared" si="11"/>
        <v>0.3878467635402906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95</v>
      </c>
      <c r="C68" s="118">
        <v>0.001</v>
      </c>
      <c r="D68" s="76">
        <v>1.486</v>
      </c>
      <c r="E68" s="118">
        <f t="shared" si="11"/>
        <v>0.0002642007926023778</v>
      </c>
      <c r="F68" s="72">
        <f t="shared" si="11"/>
        <v>0.3926023778071334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84</v>
      </c>
      <c r="C69" s="118">
        <v>0.001</v>
      </c>
      <c r="D69" s="76">
        <v>1.5</v>
      </c>
      <c r="E69" s="118">
        <f t="shared" si="11"/>
        <v>0.0002642007926023778</v>
      </c>
      <c r="F69" s="72">
        <f t="shared" si="11"/>
        <v>0.3963011889035667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87</v>
      </c>
      <c r="C72" s="138">
        <v>0.0025</v>
      </c>
      <c r="D72" s="132">
        <v>0.7105</v>
      </c>
      <c r="E72" s="138">
        <f>C72/454*100</f>
        <v>0.0005506607929515419</v>
      </c>
      <c r="F72" s="78">
        <f>D72/454*1000</f>
        <v>1.5649779735682818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42">
        <v>0.00025</v>
      </c>
      <c r="D73" s="132">
        <v>0.71775</v>
      </c>
      <c r="E73" s="142">
        <f>C73/454*100</f>
        <v>5.506607929515418E-05</v>
      </c>
      <c r="F73" s="78">
        <f>D73/454*1000</f>
        <v>1.5809471365638765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98</v>
      </c>
      <c r="C74" s="138">
        <v>0.00125</v>
      </c>
      <c r="D74" s="132">
        <v>0.7175</v>
      </c>
      <c r="E74" s="138">
        <f>C74/454*100</f>
        <v>0.00027533039647577095</v>
      </c>
      <c r="F74" s="78">
        <f>D74/454*1000</f>
        <v>1.5803964757709252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6">
        <v>0.0065</v>
      </c>
      <c r="D77" s="133">
        <v>0.1301</v>
      </c>
      <c r="E77" s="136">
        <f aca="true" t="shared" si="12" ref="E77:F79">C77/454*1000000</f>
        <v>14.317180616740087</v>
      </c>
      <c r="F77" s="72">
        <f t="shared" si="12"/>
        <v>286.5638766519824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36">
        <v>0.0056</v>
      </c>
      <c r="D78" s="133">
        <v>0.1307</v>
      </c>
      <c r="E78" s="136">
        <f t="shared" si="12"/>
        <v>12.334801762114537</v>
      </c>
      <c r="F78" s="72">
        <f t="shared" si="12"/>
        <v>287.8854625550661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85</v>
      </c>
      <c r="C79" s="136">
        <v>0.005</v>
      </c>
      <c r="D79" s="133" t="s">
        <v>73</v>
      </c>
      <c r="E79" s="136">
        <f t="shared" si="12"/>
        <v>11.013215859030838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4">
        <v>1.2224</v>
      </c>
      <c r="F85" s="134">
        <v>0.0093</v>
      </c>
      <c r="G85" s="134">
        <v>1.3896</v>
      </c>
      <c r="H85" s="134">
        <v>1.0641</v>
      </c>
      <c r="I85" s="134">
        <v>0.7829</v>
      </c>
      <c r="J85" s="134">
        <v>0.7796</v>
      </c>
      <c r="K85" s="134">
        <v>0.1277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0.8181</v>
      </c>
      <c r="E86" s="135" t="s">
        <v>73</v>
      </c>
      <c r="F86" s="135">
        <v>0.0076</v>
      </c>
      <c r="G86" s="135">
        <v>1.1368</v>
      </c>
      <c r="H86" s="135">
        <v>0.8705</v>
      </c>
      <c r="I86" s="135">
        <v>0.6405</v>
      </c>
      <c r="J86" s="135">
        <v>0.6378</v>
      </c>
      <c r="K86" s="135">
        <v>0.1045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107.03</v>
      </c>
      <c r="E87" s="134">
        <v>130.8335</v>
      </c>
      <c r="F87" s="134" t="s">
        <v>73</v>
      </c>
      <c r="G87" s="134">
        <v>148.7289</v>
      </c>
      <c r="H87" s="134">
        <v>113.8859</v>
      </c>
      <c r="I87" s="134">
        <v>83.7939</v>
      </c>
      <c r="J87" s="134">
        <v>83.4406</v>
      </c>
      <c r="K87" s="134">
        <v>13.6711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0.7196</v>
      </c>
      <c r="E88" s="135">
        <v>0.8797</v>
      </c>
      <c r="F88" s="135">
        <v>0.0067</v>
      </c>
      <c r="G88" s="135" t="s">
        <v>73</v>
      </c>
      <c r="H88" s="135">
        <v>0.7657</v>
      </c>
      <c r="I88" s="135">
        <v>0.5634</v>
      </c>
      <c r="J88" s="135">
        <v>0.561</v>
      </c>
      <c r="K88" s="135">
        <v>0.0919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0.9398</v>
      </c>
      <c r="E89" s="134">
        <v>1.1488</v>
      </c>
      <c r="F89" s="134">
        <v>0.0088</v>
      </c>
      <c r="G89" s="134">
        <v>1.3059</v>
      </c>
      <c r="H89" s="134" t="s">
        <v>73</v>
      </c>
      <c r="I89" s="134">
        <v>0.7358</v>
      </c>
      <c r="J89" s="134">
        <v>0.7327</v>
      </c>
      <c r="K89" s="134">
        <v>0.12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1.2773</v>
      </c>
      <c r="E90" s="135">
        <v>1.5614</v>
      </c>
      <c r="F90" s="135">
        <v>0.0119</v>
      </c>
      <c r="G90" s="135">
        <v>1.7749</v>
      </c>
      <c r="H90" s="135">
        <v>1.3591</v>
      </c>
      <c r="I90" s="135" t="s">
        <v>73</v>
      </c>
      <c r="J90" s="135">
        <v>0.9958</v>
      </c>
      <c r="K90" s="135">
        <v>0.1632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1.2827</v>
      </c>
      <c r="E91" s="134">
        <v>1.568</v>
      </c>
      <c r="F91" s="134">
        <v>0.012</v>
      </c>
      <c r="G91" s="134">
        <v>1.7825</v>
      </c>
      <c r="H91" s="134">
        <v>1.3649</v>
      </c>
      <c r="I91" s="134">
        <v>1.0042</v>
      </c>
      <c r="J91" s="134" t="s">
        <v>73</v>
      </c>
      <c r="K91" s="134">
        <v>0.1638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7.8289</v>
      </c>
      <c r="E92" s="135">
        <v>9.57</v>
      </c>
      <c r="F92" s="135">
        <v>0.0732</v>
      </c>
      <c r="G92" s="135">
        <v>10.879</v>
      </c>
      <c r="H92" s="135">
        <v>8.3304</v>
      </c>
      <c r="I92" s="135">
        <v>6.1293</v>
      </c>
      <c r="J92" s="135">
        <v>6.1034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3" t="s">
        <v>56</v>
      </c>
      <c r="C115" s="143"/>
      <c r="D115" s="143"/>
      <c r="E115" s="143"/>
      <c r="F115" s="143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3" t="s">
        <v>57</v>
      </c>
      <c r="C116" s="143"/>
      <c r="D116" s="143"/>
      <c r="E116" s="143"/>
      <c r="F116" s="143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3" t="s">
        <v>58</v>
      </c>
      <c r="C117" s="143"/>
      <c r="D117" s="143"/>
      <c r="E117" s="143"/>
      <c r="F117" s="143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3" t="s">
        <v>59</v>
      </c>
      <c r="C118" s="143"/>
      <c r="D118" s="143"/>
      <c r="E118" s="143"/>
      <c r="F118" s="143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3" t="s">
        <v>60</v>
      </c>
      <c r="C119" s="143"/>
      <c r="D119" s="143"/>
      <c r="E119" s="143"/>
      <c r="F119" s="143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3" t="s">
        <v>61</v>
      </c>
      <c r="C120" s="143"/>
      <c r="D120" s="143"/>
      <c r="E120" s="143"/>
      <c r="F120" s="143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9" t="s">
        <v>62</v>
      </c>
      <c r="C121" s="159"/>
      <c r="D121" s="159"/>
      <c r="E121" s="159"/>
      <c r="F121" s="159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0"/>
      <c r="D123" s="152"/>
      <c r="E123" s="152"/>
      <c r="F123" s="151"/>
      <c r="G123" s="126"/>
      <c r="H123" s="126"/>
    </row>
    <row r="124" spans="2:8" ht="30.75" customHeight="1">
      <c r="B124" s="33" t="s">
        <v>64</v>
      </c>
      <c r="C124" s="150" t="s">
        <v>65</v>
      </c>
      <c r="D124" s="151"/>
      <c r="E124" s="150" t="s">
        <v>66</v>
      </c>
      <c r="F124" s="151"/>
      <c r="G124" s="126"/>
      <c r="H124" s="126"/>
    </row>
    <row r="125" spans="2:8" ht="30.75" customHeight="1">
      <c r="B125" s="33" t="s">
        <v>67</v>
      </c>
      <c r="C125" s="150" t="s">
        <v>68</v>
      </c>
      <c r="D125" s="151"/>
      <c r="E125" s="150" t="s">
        <v>69</v>
      </c>
      <c r="F125" s="151"/>
      <c r="G125" s="126"/>
      <c r="H125" s="126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6"/>
      <c r="H126" s="126"/>
    </row>
    <row r="127" spans="2:8" ht="15" customHeight="1">
      <c r="B127" s="145"/>
      <c r="C127" s="148"/>
      <c r="D127" s="149"/>
      <c r="E127" s="148"/>
      <c r="F127" s="149"/>
      <c r="G127" s="126"/>
      <c r="H127" s="126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2018-02-28T06:22:12Z</dcterms:modified>
  <cp:category/>
  <cp:version/>
  <cp:contentType/>
  <cp:contentStatus/>
</cp:coreProperties>
</file>