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<sst xmlns="http://schemas.openxmlformats.org/spreadsheetml/2006/main" count="346" uniqueCount="129">
  <si>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</si>
  <si>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</si>
  <si>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</si>
  <si>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</si>
  <si>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</si>
  <si>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</si>
  <si>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</si>
  <si>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</si>
  <si>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</si>
  <si>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</si>
  <si>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</si>
  <si>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</si>
  <si>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</si>
  <si>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</si>
  <si>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</si>
  <si>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</si>
  <si>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</si>
  <si>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</si>
  <si>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</si>
  <si>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</si>
  <si>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</si>
  <si>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</si>
  <si>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</si>
  <si>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</si>
  <si>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</si>
  <si>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</si>
  <si>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</si>
  <si>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</si>
  <si>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</si>
  <si>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</si>
  <si>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</si>
  <si>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</si>
  <si>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</si>
  <si>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</si>
  <si>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</si>
  <si>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</si>
  <si>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</si>
  <si>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</si>
  <si>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</si>
  <si>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</si>
  <si>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</si>
  <si>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</si>
  <si>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</si>
  <si>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</si>
  <si>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</si>
  <si>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</si>
  <si>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</si>
  <si>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</si>
  <si>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</si>
  <si>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</si>
  <si>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</si>
  <si>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</si>
  <si>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</si>
  <si>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</si>
  <si>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</si>
  <si>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</si>
  <si>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</si>
  <si>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</si>
  <si>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</si>
  <si>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</si>
  <si>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</si>
  <si>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</si>
  <si>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</si>
  <si>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</si>
  <si>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</si>
  <si>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</si>
  <si>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</si>
  <si>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</si>
  <si>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</si>
  <si>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</si>
  <si>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</si>
  <si>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</si>
  <si>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</si>
  <si>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</si>
  <si>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</si>
  <si>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</si>
  <si>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</si>
  <si>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</si>
  <si>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</si>
  <si>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</si>
  <si>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</si>
  <si>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</si>
  <si>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</si>
  <si>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</si>
  <si>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</si>
  <si>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</si>
  <si>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</si>
  <si>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</si>
  <si>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</si>
  <si>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</si>
  <si>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</si>
  <si>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</si>
  <si>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</si>
  <si>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</si>
  <si>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</si>
  <si>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</si>
  <si>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</si>
  <si>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</si>
  <si>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</si>
  <si>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</si>
  <si>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</si>
  <si>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</si>
  <si>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</si>
  <si>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</si>
  <si>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</si>
  <si>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</si>
  <si>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</si>
  <si>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</si>
  <si>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</si>
  <si>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</si>
  <si>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</si>
  <si>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-Травень'22 (€/МT)</t>
  </si>
  <si>
    <t>CME - Серпень'21</t>
  </si>
  <si>
    <t>CME - Жовтень'21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</si>
  <si>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</si>
  <si>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</si>
  <si>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</si>
  <si>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</si>
  <si>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</si>
  <si>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</si>
  <si>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</si>
  <si>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</si>
  <si>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</si>
  <si>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</si>
  <si>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</si>
  <si>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</si>
  <si>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</si>
  <si>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Euronext -Листопад'22 (€/МT)</t>
  </si>
  <si>
    <t>27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</si>
</sst>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123</v>
      </c>
    </row>
    <row r="3" spans="7:9" ht="15" customHeight="1">
      <c r="G3"/>
      <c r="H3"/>
      <c r="I3"/>
    </row>
    <row r="4" spans="2:6" s="1" customFormat="1" ht="15" customHeight="1">
      <c r="B4" s="135"/>
      <c r="C4" s="194" t="s">
        <v>128</v>
      </c>
      <c r="D4" s="195"/>
      <c r="E4" s="195"/>
      <c r="F4" s="196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7">
        <v>0.0175</v>
      </c>
      <c r="D7" s="6">
        <v>6.2525</v>
      </c>
      <c r="E7" s="123">
        <f aca="true" t="shared" si="0" ref="E7:F9">C7*39.3682</f>
        <v>0.6889435</v>
      </c>
      <c r="F7" s="12">
        <f t="shared" si="0"/>
        <v>246.1496705</v>
      </c>
    </row>
    <row r="8" spans="2:6" s="5" customFormat="1" ht="15">
      <c r="B8" s="23" t="s">
        <v>118</v>
      </c>
      <c r="C8" s="127">
        <v>0.02</v>
      </c>
      <c r="D8" s="6">
        <v>6.23</v>
      </c>
      <c r="E8" s="123">
        <f t="shared" si="0"/>
        <v>0.7873640000000001</v>
      </c>
      <c r="F8" s="12">
        <f t="shared" si="0"/>
        <v>245.263886</v>
      </c>
    </row>
    <row r="9" spans="2:17" s="5" customFormat="1" ht="15">
      <c r="B9" s="23" t="s">
        <v>126</v>
      </c>
      <c r="C9" s="127">
        <v>0.0325</v>
      </c>
      <c r="D9" s="6">
        <v>6.16</v>
      </c>
      <c r="E9" s="123">
        <f t="shared" si="0"/>
        <v>1.2794665</v>
      </c>
      <c r="F9" s="12">
        <f t="shared" si="0"/>
        <v>242.508112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2" t="s">
        <v>78</v>
      </c>
      <c r="D11" s="183"/>
      <c r="E11" s="182" t="s">
        <v>6</v>
      </c>
      <c r="F11" s="18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116</v>
      </c>
      <c r="C17" s="174">
        <v>2.75</v>
      </c>
      <c r="D17" s="68">
        <v>254.75</v>
      </c>
      <c r="E17" s="174">
        <f aca="true" t="shared" si="1" ref="E17:F19">C17*$E$86</f>
        <v>3.058275</v>
      </c>
      <c r="F17" s="68">
        <f t="shared" si="1"/>
        <v>283.307475</v>
      </c>
      <c r="G17" s="46"/>
      <c r="H17" s="170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117</v>
      </c>
      <c r="C18" s="174">
        <v>1</v>
      </c>
      <c r="D18" s="12">
        <v>253.75</v>
      </c>
      <c r="E18" s="174">
        <f t="shared" si="1"/>
        <v>1.1121</v>
      </c>
      <c r="F18" s="68">
        <f t="shared" si="1"/>
        <v>282.195375</v>
      </c>
      <c r="G18" s="26"/>
      <c r="H18" s="170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120</v>
      </c>
      <c r="C19" s="174">
        <v>1.25</v>
      </c>
      <c r="D19" s="12">
        <v>257.25</v>
      </c>
      <c r="E19" s="174">
        <f t="shared" si="1"/>
        <v>1.390125</v>
      </c>
      <c r="F19" s="68">
        <f t="shared" si="1"/>
        <v>286.08772500000003</v>
      </c>
      <c r="G19" s="46"/>
      <c r="H19" s="171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2" t="s">
        <v>5</v>
      </c>
      <c r="D21" s="183"/>
      <c r="E21" s="190" t="s">
        <v>6</v>
      </c>
      <c r="F21" s="19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7">
        <v>0.18</v>
      </c>
      <c r="D22" s="119">
        <v>7.77</v>
      </c>
      <c r="E22" s="123">
        <f>C22*36.7437</f>
        <v>6.613865999999999</v>
      </c>
      <c r="F22" s="12">
        <f aca="true" t="shared" si="2" ref="E22:F24">D22*36.7437</f>
        <v>285.49854899999997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118</v>
      </c>
      <c r="C23" s="127">
        <v>0.185</v>
      </c>
      <c r="D23" s="6">
        <v>7.8225</v>
      </c>
      <c r="E23" s="123">
        <f t="shared" si="2"/>
        <v>6.797584499999999</v>
      </c>
      <c r="F23" s="12">
        <f>D23*36.7437</f>
        <v>287.42759325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126</v>
      </c>
      <c r="C24" s="127">
        <v>0.1725</v>
      </c>
      <c r="D24" s="6">
        <v>7.735</v>
      </c>
      <c r="E24" s="123">
        <f t="shared" si="2"/>
        <v>6.338288249999999</v>
      </c>
      <c r="F24" s="12">
        <f t="shared" si="2"/>
        <v>284.2125195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0" t="s">
        <v>9</v>
      </c>
      <c r="D26" s="190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23">
        <v>4</v>
      </c>
      <c r="D27" s="68">
        <v>277.25</v>
      </c>
      <c r="E27" s="123">
        <f aca="true" t="shared" si="3" ref="E27:F29">C27*$E$86</f>
        <v>4.4484</v>
      </c>
      <c r="F27" s="68">
        <f t="shared" si="3"/>
        <v>308.329725</v>
      </c>
      <c r="G27" s="46"/>
      <c r="H27" s="170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23">
        <v>3.25</v>
      </c>
      <c r="D28" s="68">
        <v>275</v>
      </c>
      <c r="E28" s="123">
        <f t="shared" si="3"/>
        <v>3.6143250000000005</v>
      </c>
      <c r="F28" s="68">
        <f t="shared" si="3"/>
        <v>305.82750000000004</v>
      </c>
      <c r="G28" s="46"/>
      <c r="H28" s="170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125</v>
      </c>
      <c r="C29" s="123">
        <v>2</v>
      </c>
      <c r="D29" s="68">
        <v>254.25</v>
      </c>
      <c r="E29" s="123">
        <f t="shared" si="3"/>
        <v>2.2242</v>
      </c>
      <c r="F29" s="68">
        <f t="shared" si="3"/>
        <v>282.75142500000004</v>
      </c>
      <c r="G29" s="46"/>
      <c r="H29" s="170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0" t="s">
        <v>12</v>
      </c>
      <c r="D31" s="190"/>
      <c r="E31" s="190" t="s">
        <v>10</v>
      </c>
      <c r="F31" s="19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74">
        <f>694.5-D32</f>
        <v>0</v>
      </c>
      <c r="D32" s="12">
        <v>694.5</v>
      </c>
      <c r="E32" s="174">
        <f aca="true" t="shared" si="4" ref="E32:F34">C32*$E$86</f>
        <v>0</v>
      </c>
      <c r="F32" s="68">
        <f t="shared" si="4"/>
        <v>772.3534500000001</v>
      </c>
      <c r="G32" s="46"/>
      <c r="H32" s="170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120</v>
      </c>
      <c r="C33" s="174">
        <f>609-D33</f>
        <v>0</v>
      </c>
      <c r="D33" s="12">
        <v>609</v>
      </c>
      <c r="E33" s="174">
        <f t="shared" si="4"/>
        <v>0</v>
      </c>
      <c r="F33" s="68">
        <f t="shared" si="4"/>
        <v>677.2689</v>
      </c>
      <c r="G33" s="46"/>
      <c r="H33" s="172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127</v>
      </c>
      <c r="C34" s="174">
        <f>606.25-D34</f>
        <v>0</v>
      </c>
      <c r="D34" s="12">
        <v>606.25</v>
      </c>
      <c r="E34" s="174">
        <f t="shared" si="4"/>
        <v>0</v>
      </c>
      <c r="F34" s="68">
        <f t="shared" si="4"/>
        <v>674.210625</v>
      </c>
      <c r="G34" s="46"/>
      <c r="H34" s="170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204">
        <v>0.0225</v>
      </c>
      <c r="D37" s="119">
        <v>6.55</v>
      </c>
      <c r="E37" s="205">
        <f aca="true" t="shared" si="5" ref="E37:F39">C37*58.0164</f>
        <v>1.305369</v>
      </c>
      <c r="F37" s="68">
        <f t="shared" si="5"/>
        <v>380.00741999999997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118</v>
      </c>
      <c r="C38" s="204">
        <v>0.025</v>
      </c>
      <c r="D38" s="119">
        <v>6.2475</v>
      </c>
      <c r="E38" s="205">
        <f t="shared" si="5"/>
        <v>1.45041</v>
      </c>
      <c r="F38" s="68">
        <f t="shared" si="5"/>
        <v>362.457459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126</v>
      </c>
      <c r="C39" s="204">
        <v>0.025</v>
      </c>
      <c r="D39" s="119">
        <v>5.76</v>
      </c>
      <c r="E39" s="205">
        <f t="shared" si="5"/>
        <v>1.45041</v>
      </c>
      <c r="F39" s="68">
        <f t="shared" si="5"/>
        <v>334.174464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109</v>
      </c>
      <c r="C42" s="176">
        <v>0.0825</v>
      </c>
      <c r="D42" s="119">
        <v>14.4825</v>
      </c>
      <c r="E42" s="177">
        <f>C42*36.7437</f>
        <v>3.03135525</v>
      </c>
      <c r="F42" s="68">
        <f aca="true" t="shared" si="6" ref="E42:F44">D42*36.7437</f>
        <v>532.14063525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118</v>
      </c>
      <c r="C43" s="176">
        <v>0.07</v>
      </c>
      <c r="D43" s="119">
        <v>14.54</v>
      </c>
      <c r="E43" s="177">
        <f t="shared" si="6"/>
        <v>2.572059</v>
      </c>
      <c r="F43" s="68">
        <f t="shared" si="6"/>
        <v>534.253398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126</v>
      </c>
      <c r="C44" s="176">
        <v>0.03</v>
      </c>
      <c r="D44" s="119">
        <v>14.535</v>
      </c>
      <c r="E44" s="177">
        <f t="shared" si="6"/>
        <v>1.1023109999999998</v>
      </c>
      <c r="F44" s="68">
        <f t="shared" si="6"/>
        <v>534.0696795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2" t="s">
        <v>73</v>
      </c>
      <c r="D46" s="183"/>
      <c r="E46" s="182" t="s">
        <v>6</v>
      </c>
      <c r="F46" s="183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109</v>
      </c>
      <c r="C52" s="179">
        <v>4.2</v>
      </c>
      <c r="D52" s="73">
        <v>404.7</v>
      </c>
      <c r="E52" s="173">
        <f aca="true" t="shared" si="7" ref="E52:F54">C52*1.1023</f>
        <v>4.62966</v>
      </c>
      <c r="F52" s="73">
        <f t="shared" si="7"/>
        <v>446.10081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179">
        <v>3.6</v>
      </c>
      <c r="D53" s="73">
        <v>403.3</v>
      </c>
      <c r="E53" s="173">
        <f t="shared" si="7"/>
        <v>3.9682800000000005</v>
      </c>
      <c r="F53" s="73">
        <f t="shared" si="7"/>
        <v>444.55759000000006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126</v>
      </c>
      <c r="C54" s="179">
        <v>3</v>
      </c>
      <c r="D54" s="73">
        <v>401.8</v>
      </c>
      <c r="E54" s="173">
        <f t="shared" si="7"/>
        <v>3.3069</v>
      </c>
      <c r="F54" s="73">
        <f t="shared" si="7"/>
        <v>442.90414000000004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74">
        <v>0.41</v>
      </c>
      <c r="D57" s="68">
        <v>64.34</v>
      </c>
      <c r="E57" s="173">
        <f aca="true" t="shared" si="8" ref="E57:F59">C57/454*1000</f>
        <v>0.9030837004405285</v>
      </c>
      <c r="F57" s="68">
        <f t="shared" si="8"/>
        <v>141.71806167400882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74">
        <v>0.35</v>
      </c>
      <c r="D58" s="68">
        <v>64.35</v>
      </c>
      <c r="E58" s="173">
        <f t="shared" si="8"/>
        <v>0.7709251101321585</v>
      </c>
      <c r="F58" s="68">
        <f t="shared" si="8"/>
        <v>141.74008810572687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126</v>
      </c>
      <c r="C59" s="174">
        <v>0.26</v>
      </c>
      <c r="D59" s="68">
        <v>63.96</v>
      </c>
      <c r="E59" s="173">
        <f t="shared" si="8"/>
        <v>0.5726872246696035</v>
      </c>
      <c r="F59" s="68">
        <f t="shared" si="8"/>
        <v>140.88105726872246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0.11</v>
      </c>
      <c r="D62" s="72">
        <v>14.96</v>
      </c>
      <c r="E62" s="110">
        <f aca="true" t="shared" si="9" ref="E62:F64">C62*22.026</f>
        <v>2.42286</v>
      </c>
      <c r="F62" s="68">
        <f t="shared" si="9"/>
        <v>329.50896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118</v>
      </c>
      <c r="C63" s="110">
        <v>0.105</v>
      </c>
      <c r="D63" s="72">
        <v>15.16</v>
      </c>
      <c r="E63" s="110">
        <f t="shared" si="9"/>
        <v>2.3127299999999997</v>
      </c>
      <c r="F63" s="68">
        <f t="shared" si="9"/>
        <v>333.91416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0.065</v>
      </c>
      <c r="D64" s="72">
        <v>15.29</v>
      </c>
      <c r="E64" s="110">
        <f t="shared" si="9"/>
        <v>1.4316900000000001</v>
      </c>
      <c r="F64" s="68">
        <f t="shared" si="9"/>
        <v>336.77754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113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122</v>
      </c>
      <c r="C72" s="206">
        <v>0.005</v>
      </c>
      <c r="D72" s="118">
        <v>1.646</v>
      </c>
      <c r="E72" s="206">
        <f>C72/454*100</f>
        <v>0.0011013215859030838</v>
      </c>
      <c r="F72" s="74">
        <f>D72/454*1000</f>
        <v>3.625550660792951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1:25" s="5" customFormat="1" ht="15">
      <c r="A73" s="175"/>
      <c r="B73" s="23" t="s">
        <v>124</v>
      </c>
      <c r="C73" s="178">
        <v>0.00375</v>
      </c>
      <c r="D73" s="118">
        <v>1.73125</v>
      </c>
      <c r="E73" s="178">
        <f>C73/454*100</f>
        <v>0.0008259911894273127</v>
      </c>
      <c r="F73" s="74">
        <f>D73/454*1000</f>
        <v>3.8133259911894273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114</v>
      </c>
      <c r="C74" s="206">
        <v>0.005</v>
      </c>
      <c r="D74" s="118">
        <v>1.7575</v>
      </c>
      <c r="E74" s="206">
        <f>C74/454*100</f>
        <v>0.0011013215859030838</v>
      </c>
      <c r="F74" s="74">
        <f>D74/454*1000</f>
        <v>3.8711453744493394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0" t="s">
        <v>25</v>
      </c>
      <c r="D76" s="181"/>
      <c r="E76" s="180" t="s">
        <v>28</v>
      </c>
      <c r="F76" s="18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114</v>
      </c>
      <c r="C77" s="127">
        <v>0.0008</v>
      </c>
      <c r="D77" s="119">
        <v>0.1841</v>
      </c>
      <c r="E77" s="123">
        <f aca="true" t="shared" si="10" ref="E77:F79">C77*2204.62262</f>
        <v>1.7636980960000002</v>
      </c>
      <c r="F77" s="68">
        <f t="shared" si="10"/>
        <v>405.87102434200006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115</v>
      </c>
      <c r="C78" s="127">
        <v>0.0011</v>
      </c>
      <c r="D78" s="119">
        <v>0.1808</v>
      </c>
      <c r="E78" s="123">
        <f t="shared" si="10"/>
        <v>2.425084882</v>
      </c>
      <c r="F78" s="68">
        <f t="shared" si="10"/>
        <v>398.595769696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121</v>
      </c>
      <c r="C79" s="127">
        <v>0.0008</v>
      </c>
      <c r="D79" s="119">
        <v>0.1795</v>
      </c>
      <c r="E79" s="123">
        <f t="shared" si="10"/>
        <v>1.7636980960000002</v>
      </c>
      <c r="F79" s="68">
        <f t="shared" si="10"/>
        <v>395.72976029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1.1121</v>
      </c>
      <c r="F86" s="165">
        <v>0.0087</v>
      </c>
      <c r="G86" s="165">
        <v>1.3429</v>
      </c>
      <c r="H86" s="165">
        <v>1.0725</v>
      </c>
      <c r="I86" s="165">
        <v>0.784</v>
      </c>
      <c r="J86" s="165">
        <v>0.7005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1" t="s">
        <v>61</v>
      </c>
      <c r="C121" s="191"/>
      <c r="D121" s="191"/>
      <c r="E121" s="191"/>
      <c r="F121" s="191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8"/>
      <c r="D123" s="199"/>
      <c r="E123" s="199"/>
      <c r="F123" s="189"/>
      <c r="G123" s="112"/>
      <c r="H123" s="112"/>
    </row>
    <row r="124" spans="2:8" ht="15" customHeight="1">
      <c r="B124" s="31" t="s">
        <v>63</v>
      </c>
      <c r="C124" s="188" t="s">
        <v>64</v>
      </c>
      <c r="D124" s="189"/>
      <c r="E124" s="188" t="s">
        <v>65</v>
      </c>
      <c r="F124" s="189"/>
      <c r="G124" s="112"/>
      <c r="H124" s="112"/>
    </row>
    <row r="125" spans="2:8" ht="15" customHeight="1">
      <c r="B125" s="31" t="s">
        <v>66</v>
      </c>
      <c r="C125" s="188" t="s">
        <v>67</v>
      </c>
      <c r="D125" s="189"/>
      <c r="E125" s="188" t="s">
        <v>68</v>
      </c>
      <c r="F125" s="189"/>
      <c r="G125" s="112"/>
      <c r="H125" s="112"/>
    </row>
    <row r="126" spans="2:8" ht="15" customHeight="1">
      <c r="B126" s="197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98"/>
      <c r="C127" s="186"/>
      <c r="D127" s="187"/>
      <c r="E127" s="186"/>
      <c r="F127" s="187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201" t="s">
        <v>86</v>
      </c>
      <c r="D4" s="202"/>
      <c r="E4" s="202"/>
      <c r="F4" s="203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2" t="s">
        <v>5</v>
      </c>
      <c r="D6" s="183"/>
      <c r="E6" s="182" t="s">
        <v>6</v>
      </c>
      <c r="F6" s="183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2" t="s">
        <v>7</v>
      </c>
      <c r="D11" s="183"/>
      <c r="E11" s="182" t="s">
        <v>6</v>
      </c>
      <c r="F11" s="18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0" t="s">
        <v>78</v>
      </c>
      <c r="D16" s="190"/>
      <c r="E16" s="182" t="s">
        <v>6</v>
      </c>
      <c r="F16" s="183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2" t="s">
        <v>5</v>
      </c>
      <c r="D21" s="183"/>
      <c r="E21" s="190" t="s">
        <v>6</v>
      </c>
      <c r="F21" s="19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0" t="s">
        <v>9</v>
      </c>
      <c r="D26" s="190"/>
      <c r="E26" s="182" t="s">
        <v>10</v>
      </c>
      <c r="F26" s="183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0" t="s">
        <v>12</v>
      </c>
      <c r="D31" s="190"/>
      <c r="E31" s="190" t="s">
        <v>10</v>
      </c>
      <c r="F31" s="19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0" t="s">
        <v>73</v>
      </c>
      <c r="D46" s="190"/>
      <c r="E46" s="182" t="s">
        <v>6</v>
      </c>
      <c r="F46" s="183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0" t="s">
        <v>25</v>
      </c>
      <c r="D76" s="200"/>
      <c r="E76" s="180" t="s">
        <v>28</v>
      </c>
      <c r="F76" s="181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2" t="s">
        <v>55</v>
      </c>
      <c r="C115" s="192"/>
      <c r="D115" s="192"/>
      <c r="E115" s="192"/>
      <c r="F115" s="192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2" t="s">
        <v>56</v>
      </c>
      <c r="C116" s="192"/>
      <c r="D116" s="192"/>
      <c r="E116" s="192"/>
      <c r="F116" s="192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2" t="s">
        <v>57</v>
      </c>
      <c r="C117" s="192"/>
      <c r="D117" s="192"/>
      <c r="E117" s="192"/>
      <c r="F117" s="19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2" t="s">
        <v>58</v>
      </c>
      <c r="C118" s="192"/>
      <c r="D118" s="192"/>
      <c r="E118" s="192"/>
      <c r="F118" s="19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2" t="s">
        <v>59</v>
      </c>
      <c r="C119" s="192"/>
      <c r="D119" s="192"/>
      <c r="E119" s="192"/>
      <c r="F119" s="19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2" t="s">
        <v>60</v>
      </c>
      <c r="C120" s="192"/>
      <c r="D120" s="192"/>
      <c r="E120" s="192"/>
      <c r="F120" s="19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1" t="s">
        <v>61</v>
      </c>
      <c r="C121" s="191"/>
      <c r="D121" s="191"/>
      <c r="E121" s="191"/>
      <c r="F121" s="19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8"/>
      <c r="D123" s="199"/>
      <c r="E123" s="199"/>
      <c r="F123" s="189"/>
      <c r="G123" s="112"/>
      <c r="H123" s="112"/>
    </row>
    <row r="124" spans="2:8" ht="30.75" customHeight="1">
      <c r="B124" s="31" t="s">
        <v>63</v>
      </c>
      <c r="C124" s="188" t="s">
        <v>64</v>
      </c>
      <c r="D124" s="189"/>
      <c r="E124" s="188" t="s">
        <v>65</v>
      </c>
      <c r="F124" s="189"/>
      <c r="G124" s="112"/>
      <c r="H124" s="112"/>
    </row>
    <row r="125" spans="2:8" ht="30.75" customHeight="1">
      <c r="B125" s="31" t="s">
        <v>66</v>
      </c>
      <c r="C125" s="188" t="s">
        <v>67</v>
      </c>
      <c r="D125" s="189"/>
      <c r="E125" s="188" t="s">
        <v>68</v>
      </c>
      <c r="F125" s="189"/>
      <c r="G125" s="112"/>
      <c r="H125" s="112"/>
    </row>
    <row r="126" spans="2:8" ht="15" customHeight="1">
      <c r="B126" s="197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98"/>
      <c r="C127" s="186"/>
      <c r="D127" s="187"/>
      <c r="E127" s="186"/>
      <c r="F127" s="187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2022-02-13T00:14:30Z</dcterms:modified>
  <cp:category/>
  <cp:version/>
  <cp:contentType/>
  <cp:contentStatus/>
</cp:coreProperties>
</file>