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<sst xmlns="http://schemas.openxmlformats.org/spreadsheetml/2006/main" count="353" uniqueCount="131">
  <si>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</si>
  <si>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</si>
  <si>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</si>
  <si>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</si>
  <si>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</si>
  <si>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</si>
  <si>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</si>
  <si>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</si>
  <si>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</si>
  <si>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</si>
  <si>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</si>
  <si>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</si>
  <si>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</si>
  <si>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</si>
  <si>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</si>
  <si>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</si>
  <si>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</si>
  <si>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</si>
  <si>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</si>
  <si>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</si>
  <si>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</si>
  <si>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</si>
  <si>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</si>
  <si>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</si>
  <si>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</si>
  <si>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</si>
  <si>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</si>
  <si>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</si>
  <si>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</si>
  <si>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</si>
  <si>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</si>
  <si>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</si>
  <si>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</si>
  <si>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</si>
  <si>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</si>
  <si>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</si>
  <si>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</si>
  <si>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</si>
  <si>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</si>
  <si>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</si>
  <si>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</si>
  <si>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</si>
  <si>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</si>
  <si>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</si>
  <si>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</si>
  <si>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</si>
  <si>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</si>
  <si>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</si>
  <si>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</si>
  <si>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</si>
  <si>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</si>
  <si>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</si>
  <si>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</si>
  <si>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</si>
  <si>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</si>
  <si>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</si>
  <si>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</si>
  <si>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</si>
  <si>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</si>
  <si>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</si>
  <si>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</si>
  <si>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</si>
  <si>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</si>
  <si>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</si>
  <si>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</si>
  <si>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</si>
  <si>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</si>
  <si>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</si>
  <si>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</si>
  <si>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</si>
  <si>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</si>
  <si>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</si>
  <si>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</si>
  <si>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</si>
  <si>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</si>
  <si>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</si>
  <si>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</si>
  <si>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</si>
  <si>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</si>
  <si>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</si>
  <si>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</si>
  <si>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</si>
  <si>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</si>
  <si>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</si>
  <si>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</si>
  <si>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</si>
  <si>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</si>
  <si>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</si>
  <si>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</si>
  <si>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</si>
  <si>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</si>
  <si>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</si>
  <si>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</si>
  <si>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</si>
  <si>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</si>
  <si>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</si>
  <si>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</si>
  <si>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</si>
  <si>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</si>
  <si>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</si>
  <si>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</si>
  <si>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</si>
  <si>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</si>
  <si>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</si>
  <si>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</si>
  <si>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</si>
  <si>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</si>
  <si>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</si>
  <si>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</si>
  <si>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Грудень'21</t>
  </si>
  <si>
    <t>CME - Березень'22</t>
  </si>
  <si>
    <t>Euronext -Січень'22 (€/МT)</t>
  </si>
  <si>
    <t>Euronext - Грудень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</si>
  <si>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</si>
  <si>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</si>
  <si>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</si>
  <si>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</si>
  <si>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</si>
  <si>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Серпень'21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</si>
  <si>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</si>
  <si>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</si>
  <si>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</si>
  <si>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</si>
  <si>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</si>
  <si>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26 листопада 2021 року</t>
  </si>
  <si>
    <t>Euronext -Березень'22 (€/МT)</t>
  </si>
  <si>
    <t>Euronext -Червень'22 (€/МT)</t>
  </si>
  <si>
    <t>CME - Травень'22</t>
  </si>
  <si>
    <t>Euronext - Травень '22 (€/МT)</t>
  </si>
  <si>
    <t>Euronext -Серпень'22 (€/МT)</t>
  </si>
  <si>
    <t>CME -Липень'22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</si>
</sst>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2" fillId="0" borderId="10" xfId="0" applyNumberFormat="1" applyFont="1" applyFill="1" applyBorder="1" applyAlignment="1">
      <alignment horizontal="center" vertical="top" wrapText="1"/>
    </xf>
    <xf numFmtId="199" fontId="8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4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2" fillId="0" borderId="17" xfId="0" applyNumberFormat="1" applyFont="1" applyFill="1" applyBorder="1" applyAlignment="1">
      <alignment horizontal="center" vertical="top" wrapText="1"/>
    </xf>
    <xf numFmtId="0" fontId="85" fillId="0" borderId="0" xfId="0" applyFont="1" applyAlignment="1">
      <alignment/>
    </xf>
    <xf numFmtId="202" fontId="84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4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6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4" fillId="0" borderId="10" xfId="0" applyNumberFormat="1" applyFont="1" applyFill="1" applyBorder="1" applyAlignment="1">
      <alignment horizontal="center" vertical="top" wrapText="1"/>
    </xf>
    <xf numFmtId="2" fontId="86" fillId="0" borderId="10" xfId="0" applyNumberFormat="1" applyFont="1" applyFill="1" applyBorder="1" applyAlignment="1">
      <alignment horizontal="center" vertical="top" wrapText="1"/>
    </xf>
    <xf numFmtId="0" fontId="87" fillId="0" borderId="10" xfId="0" applyFont="1" applyBorder="1" applyAlignment="1">
      <alignment/>
    </xf>
    <xf numFmtId="199" fontId="86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6" fillId="0" borderId="10" xfId="0" applyNumberFormat="1" applyFont="1" applyFill="1" applyBorder="1" applyAlignment="1">
      <alignment horizontal="center" vertical="top" wrapText="1"/>
    </xf>
    <xf numFmtId="198" fontId="86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3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02" fontId="83" fillId="0" borderId="10" xfId="0" applyNumberFormat="1" applyFont="1" applyFill="1" applyBorder="1" applyAlignment="1">
      <alignment horizontal="center" vertical="top" wrapText="1"/>
    </xf>
    <xf numFmtId="2" fontId="83" fillId="0" borderId="10" xfId="0" applyNumberFormat="1" applyFont="1" applyFill="1" applyBorder="1" applyAlignment="1">
      <alignment horizontal="center" vertical="top" wrapText="1"/>
    </xf>
    <xf numFmtId="2" fontId="83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4" fillId="0" borderId="10" xfId="0" applyNumberFormat="1" applyFont="1" applyFill="1" applyBorder="1" applyAlignment="1">
      <alignment horizontal="center" vertical="top" wrapText="1"/>
    </xf>
    <xf numFmtId="200" fontId="83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8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89" fillId="0" borderId="10" xfId="0" applyNumberFormat="1" applyFont="1" applyFill="1" applyBorder="1" applyAlignment="1" quotePrefix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01" fontId="82" fillId="0" borderId="10" xfId="0" applyNumberFormat="1" applyFont="1" applyFill="1" applyBorder="1" applyAlignment="1">
      <alignment horizontal="center" vertical="top" wrapText="1"/>
    </xf>
    <xf numFmtId="199" fontId="90" fillId="0" borderId="10" xfId="0" applyNumberFormat="1" applyFont="1" applyFill="1" applyBorder="1" applyAlignment="1">
      <alignment horizontal="center" vertical="top" wrapText="1"/>
    </xf>
    <xf numFmtId="2" fontId="90" fillId="0" borderId="10" xfId="0" applyNumberFormat="1" applyFont="1" applyFill="1" applyBorder="1" applyAlignment="1">
      <alignment horizontal="center" vertical="top" wrapText="1"/>
    </xf>
    <xf numFmtId="199" fontId="89" fillId="0" borderId="10" xfId="0" applyNumberFormat="1" applyFont="1" applyFill="1" applyBorder="1" applyAlignment="1" quotePrefix="1">
      <alignment horizontal="center" vertical="top" wrapText="1"/>
    </xf>
    <xf numFmtId="213" fontId="8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E94" sqref="E9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6" t="s">
        <v>124</v>
      </c>
      <c r="D4" s="187"/>
      <c r="E4" s="187"/>
      <c r="F4" s="188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97">
        <v>0.07</v>
      </c>
      <c r="D7" s="6">
        <v>5.8675</v>
      </c>
      <c r="E7" s="198">
        <f aca="true" t="shared" si="0" ref="E7:F9">C7*39.3683</f>
        <v>2.7557810000000003</v>
      </c>
      <c r="F7" s="12">
        <f>D7*39.3683</f>
        <v>230.99350024999998</v>
      </c>
    </row>
    <row r="8" spans="2:6" s="5" customFormat="1" ht="15">
      <c r="B8" s="23" t="s">
        <v>110</v>
      </c>
      <c r="C8" s="197">
        <v>0.0625</v>
      </c>
      <c r="D8" s="6">
        <v>5.9175</v>
      </c>
      <c r="E8" s="198">
        <f t="shared" si="0"/>
        <v>2.46051875</v>
      </c>
      <c r="F8" s="12">
        <f t="shared" si="0"/>
        <v>232.96191525</v>
      </c>
    </row>
    <row r="9" spans="2:17" s="5" customFormat="1" ht="15">
      <c r="B9" s="23" t="s">
        <v>127</v>
      </c>
      <c r="C9" s="197">
        <v>0.055</v>
      </c>
      <c r="D9" s="6">
        <v>5.955</v>
      </c>
      <c r="E9" s="198">
        <f t="shared" si="0"/>
        <v>2.1652565</v>
      </c>
      <c r="F9" s="12">
        <f t="shared" si="0"/>
        <v>234.43822649999998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4" t="s">
        <v>78</v>
      </c>
      <c r="D11" s="175"/>
      <c r="E11" s="174" t="s">
        <v>6</v>
      </c>
      <c r="F11" s="17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111</v>
      </c>
      <c r="C17" s="123">
        <v>5.25</v>
      </c>
      <c r="D17" s="68">
        <v>254.25</v>
      </c>
      <c r="E17" s="123">
        <f>C17/$E$86</f>
        <v>4.65343024286474</v>
      </c>
      <c r="F17" s="68">
        <f aca="true" t="shared" si="1" ref="E17:F19">D17/$E$86</f>
        <v>225.35897890444954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125</v>
      </c>
      <c r="C18" s="123">
        <v>5.25</v>
      </c>
      <c r="D18" s="12">
        <v>254</v>
      </c>
      <c r="E18" s="123">
        <f t="shared" si="1"/>
        <v>4.65343024286474</v>
      </c>
      <c r="F18" s="68">
        <f t="shared" si="1"/>
        <v>225.13738698812264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126</v>
      </c>
      <c r="C19" s="123">
        <v>5.25</v>
      </c>
      <c r="D19" s="12">
        <v>254.75</v>
      </c>
      <c r="E19" s="123">
        <f t="shared" si="1"/>
        <v>4.65343024286474</v>
      </c>
      <c r="F19" s="68">
        <f t="shared" si="1"/>
        <v>225.80216273710334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4" t="s">
        <v>5</v>
      </c>
      <c r="D21" s="175"/>
      <c r="E21" s="182" t="s">
        <v>6</v>
      </c>
      <c r="F21" s="18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7">
        <v>0.1125</v>
      </c>
      <c r="D22" s="119">
        <v>8.255</v>
      </c>
      <c r="E22" s="123">
        <f>C22*36.7437</f>
        <v>4.13366625</v>
      </c>
      <c r="F22" s="12">
        <f aca="true" t="shared" si="2" ref="E22:F24">D22*36.7437</f>
        <v>303.3192435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7">
        <v>0.1</v>
      </c>
      <c r="D23" s="6">
        <v>8.4025</v>
      </c>
      <c r="E23" s="123">
        <f t="shared" si="2"/>
        <v>3.6743699999999997</v>
      </c>
      <c r="F23" s="12">
        <f t="shared" si="2"/>
        <v>308.73893925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127</v>
      </c>
      <c r="C24" s="127">
        <v>0.1</v>
      </c>
      <c r="D24" s="6">
        <v>8.465</v>
      </c>
      <c r="E24" s="123">
        <f t="shared" si="2"/>
        <v>3.6743699999999997</v>
      </c>
      <c r="F24" s="12">
        <f t="shared" si="2"/>
        <v>311.0354205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2" t="s">
        <v>9</v>
      </c>
      <c r="D26" s="182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112</v>
      </c>
      <c r="C27" s="123">
        <v>6.25</v>
      </c>
      <c r="D27" s="68">
        <v>299.25</v>
      </c>
      <c r="E27" s="123">
        <f aca="true" t="shared" si="3" ref="E27:F29">C27/$E$86</f>
        <v>5.539797908172309</v>
      </c>
      <c r="F27" s="68">
        <f t="shared" si="3"/>
        <v>265.2455238432902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113</v>
      </c>
      <c r="C28" s="123">
        <v>6</v>
      </c>
      <c r="D28" s="12">
        <v>302.75</v>
      </c>
      <c r="E28" s="123">
        <f t="shared" si="3"/>
        <v>5.318205991845417</v>
      </c>
      <c r="F28" s="68">
        <f t="shared" si="3"/>
        <v>268.3478106718667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128</v>
      </c>
      <c r="C29" s="123">
        <v>5.25</v>
      </c>
      <c r="D29" s="12">
        <v>301.25</v>
      </c>
      <c r="E29" s="123">
        <f t="shared" si="3"/>
        <v>4.65343024286474</v>
      </c>
      <c r="F29" s="68">
        <f t="shared" si="3"/>
        <v>267.01825917390534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2" t="s">
        <v>12</v>
      </c>
      <c r="D31" s="182"/>
      <c r="E31" s="182" t="s">
        <v>10</v>
      </c>
      <c r="F31" s="18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114</v>
      </c>
      <c r="C32" s="123">
        <v>13.25</v>
      </c>
      <c r="D32" s="12">
        <v>673.25</v>
      </c>
      <c r="E32" s="123">
        <f aca="true" t="shared" si="4" ref="E32:F34">C32/$E$86</f>
        <v>11.744371565325295</v>
      </c>
      <c r="F32" s="68">
        <f t="shared" si="4"/>
        <v>596.7470306683211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115</v>
      </c>
      <c r="C33" s="123">
        <v>14.75</v>
      </c>
      <c r="D33" s="12">
        <v>648.5</v>
      </c>
      <c r="E33" s="123">
        <f t="shared" si="4"/>
        <v>13.07392306328665</v>
      </c>
      <c r="F33" s="68">
        <f t="shared" si="4"/>
        <v>574.8094309519588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129</v>
      </c>
      <c r="C34" s="123">
        <v>13.75</v>
      </c>
      <c r="D34" s="12">
        <v>566.25</v>
      </c>
      <c r="E34" s="123">
        <f t="shared" si="4"/>
        <v>12.18755539797908</v>
      </c>
      <c r="F34" s="68">
        <f t="shared" si="4"/>
        <v>501.90569048041124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2" t="s">
        <v>5</v>
      </c>
      <c r="D36" s="173"/>
      <c r="E36" s="172" t="s">
        <v>6</v>
      </c>
      <c r="F36" s="173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9">
        <v>0.045</v>
      </c>
      <c r="D37" s="119">
        <v>7.55</v>
      </c>
      <c r="E37" s="171">
        <f aca="true" t="shared" si="5" ref="E37:F39">C37*58.0164</f>
        <v>2.610738</v>
      </c>
      <c r="F37" s="68">
        <f t="shared" si="5"/>
        <v>438.02381999999994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9">
        <v>0.095</v>
      </c>
      <c r="D38" s="119">
        <v>7.5975</v>
      </c>
      <c r="E38" s="171">
        <f t="shared" si="5"/>
        <v>5.511558</v>
      </c>
      <c r="F38" s="68">
        <f t="shared" si="5"/>
        <v>440.77959899999996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127</v>
      </c>
      <c r="C39" s="199">
        <v>0.0825</v>
      </c>
      <c r="D39" s="119">
        <v>7.4375</v>
      </c>
      <c r="E39" s="171">
        <f t="shared" si="5"/>
        <v>4.786353</v>
      </c>
      <c r="F39" s="68">
        <f t="shared" si="5"/>
        <v>431.49697499999996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2" t="s">
        <v>5</v>
      </c>
      <c r="D41" s="173"/>
      <c r="E41" s="172" t="s">
        <v>6</v>
      </c>
      <c r="F41" s="173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200">
        <v>0.1375</v>
      </c>
      <c r="D42" s="119">
        <v>12.5275</v>
      </c>
      <c r="E42" s="142">
        <f>C42*36.7437</f>
        <v>5.05225875</v>
      </c>
      <c r="F42" s="68">
        <f aca="true" t="shared" si="6" ref="E42:F44">D42*36.7437</f>
        <v>460.30670174999995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110</v>
      </c>
      <c r="C43" s="200">
        <v>0.1425</v>
      </c>
      <c r="D43" s="119">
        <v>12.63</v>
      </c>
      <c r="E43" s="142">
        <f t="shared" si="6"/>
        <v>5.2359772499999995</v>
      </c>
      <c r="F43" s="68">
        <f t="shared" si="6"/>
        <v>464.072931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127</v>
      </c>
      <c r="C44" s="200">
        <v>0.14</v>
      </c>
      <c r="D44" s="119">
        <v>12.725</v>
      </c>
      <c r="E44" s="142">
        <f t="shared" si="6"/>
        <v>5.144118</v>
      </c>
      <c r="F44" s="68">
        <f t="shared" si="6"/>
        <v>467.56358249999994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4" t="s">
        <v>73</v>
      </c>
      <c r="D46" s="175"/>
      <c r="E46" s="174" t="s">
        <v>6</v>
      </c>
      <c r="F46" s="175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2" t="s">
        <v>16</v>
      </c>
      <c r="D51" s="173"/>
      <c r="E51" s="172" t="s">
        <v>6</v>
      </c>
      <c r="F51" s="173"/>
      <c r="G51"/>
      <c r="H51"/>
      <c r="I51"/>
      <c r="J51" s="5"/>
    </row>
    <row r="52" spans="2:19" s="21" customFormat="1" ht="15">
      <c r="B52" s="23" t="s">
        <v>109</v>
      </c>
      <c r="C52" s="196">
        <v>1.4</v>
      </c>
      <c r="D52" s="73">
        <v>356.2</v>
      </c>
      <c r="E52" s="110">
        <f aca="true" t="shared" si="7" ref="E52:F54">C52*1.1023</f>
        <v>1.54322</v>
      </c>
      <c r="F52" s="73">
        <f t="shared" si="7"/>
        <v>392.63926000000004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120</v>
      </c>
      <c r="C53" s="196">
        <v>1.5</v>
      </c>
      <c r="D53" s="73">
        <v>349.4</v>
      </c>
      <c r="E53" s="110">
        <f t="shared" si="7"/>
        <v>1.65345</v>
      </c>
      <c r="F53" s="73">
        <f t="shared" si="7"/>
        <v>385.14362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110</v>
      </c>
      <c r="C54" s="196">
        <v>1.9</v>
      </c>
      <c r="D54" s="73">
        <v>346.6</v>
      </c>
      <c r="E54" s="110">
        <f t="shared" si="7"/>
        <v>2.09437</v>
      </c>
      <c r="F54" s="73">
        <f t="shared" si="7"/>
        <v>382.05718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2" t="s">
        <v>18</v>
      </c>
      <c r="D56" s="173"/>
      <c r="E56" s="172" t="s">
        <v>19</v>
      </c>
      <c r="F56" s="173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109</v>
      </c>
      <c r="C57" s="123">
        <v>1.92</v>
      </c>
      <c r="D57" s="68">
        <v>59.02</v>
      </c>
      <c r="E57" s="110">
        <f aca="true" t="shared" si="8" ref="E57:F59">C57/454*1000</f>
        <v>4.229074889867841</v>
      </c>
      <c r="F57" s="68">
        <f t="shared" si="8"/>
        <v>130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120</v>
      </c>
      <c r="C58" s="123">
        <v>1.82</v>
      </c>
      <c r="D58" s="68">
        <v>58.88</v>
      </c>
      <c r="E58" s="110">
        <f t="shared" si="8"/>
        <v>4.008810572687224</v>
      </c>
      <c r="F58" s="68">
        <f t="shared" si="8"/>
        <v>129.69162995594712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110</v>
      </c>
      <c r="C59" s="123">
        <v>1.62</v>
      </c>
      <c r="D59" s="68">
        <v>58.64</v>
      </c>
      <c r="E59" s="110">
        <f t="shared" si="8"/>
        <v>3.5682819383259914</v>
      </c>
      <c r="F59" s="68">
        <f t="shared" si="8"/>
        <v>129.16299559471366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2" t="s">
        <v>21</v>
      </c>
      <c r="D61" s="173"/>
      <c r="E61" s="172" t="s">
        <v>6</v>
      </c>
      <c r="F61" s="173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120</v>
      </c>
      <c r="C62" s="110">
        <v>0.17</v>
      </c>
      <c r="D62" s="72">
        <v>14.29</v>
      </c>
      <c r="E62" s="110">
        <f aca="true" t="shared" si="9" ref="E62:F64">C62*22.026</f>
        <v>3.7444200000000003</v>
      </c>
      <c r="F62" s="68">
        <f t="shared" si="9"/>
        <v>314.75154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110</v>
      </c>
      <c r="C63" s="110">
        <v>0.17</v>
      </c>
      <c r="D63" s="72">
        <v>14.515</v>
      </c>
      <c r="E63" s="110">
        <f t="shared" si="9"/>
        <v>3.7444200000000003</v>
      </c>
      <c r="F63" s="68">
        <f t="shared" si="9"/>
        <v>319.70739000000003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127</v>
      </c>
      <c r="C64" s="110">
        <v>0.16</v>
      </c>
      <c r="D64" s="72">
        <v>14.665</v>
      </c>
      <c r="E64" s="110">
        <f t="shared" si="9"/>
        <v>3.52416</v>
      </c>
      <c r="F64" s="68">
        <f t="shared" si="9"/>
        <v>323.01129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2" t="s">
        <v>76</v>
      </c>
      <c r="D66" s="173"/>
      <c r="E66" s="172" t="s">
        <v>23</v>
      </c>
      <c r="F66" s="17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118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119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2" t="s">
        <v>25</v>
      </c>
      <c r="D71" s="173"/>
      <c r="E71" s="172" t="s">
        <v>26</v>
      </c>
      <c r="F71" s="17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121</v>
      </c>
      <c r="C72" s="170" t="s">
        <v>72</v>
      </c>
      <c r="D72" s="118" t="s">
        <v>72</v>
      </c>
      <c r="E72" s="170" t="s">
        <v>72</v>
      </c>
      <c r="F72" s="74" t="e">
        <f>D72/454*1000</f>
        <v>#VALUE!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116</v>
      </c>
      <c r="C73" s="170" t="s">
        <v>72</v>
      </c>
      <c r="D73" s="118" t="s">
        <v>72</v>
      </c>
      <c r="E73" s="170" t="e">
        <f>C73/454*100</f>
        <v>#VALUE!</v>
      </c>
      <c r="F73" s="74" t="e">
        <f>D73/454*1000</f>
        <v>#VALUE!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117</v>
      </c>
      <c r="C74" s="170" t="s">
        <v>72</v>
      </c>
      <c r="D74" s="118" t="s">
        <v>72</v>
      </c>
      <c r="E74" s="170" t="e">
        <f>C74/454*100</f>
        <v>#VALUE!</v>
      </c>
      <c r="F74" s="74" t="e">
        <f>D74/454*1000</f>
        <v>#VALUE!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2" t="s">
        <v>25</v>
      </c>
      <c r="D76" s="173"/>
      <c r="E76" s="172" t="s">
        <v>28</v>
      </c>
      <c r="F76" s="173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122</v>
      </c>
      <c r="C77" s="127">
        <v>0.0058</v>
      </c>
      <c r="D77" s="119">
        <v>0.1935</v>
      </c>
      <c r="E77" s="123">
        <f>C77*2204.62262</f>
        <v>12.786811196</v>
      </c>
      <c r="F77" s="68">
        <f>D77*2204.62262</f>
        <v>426.59447697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123</v>
      </c>
      <c r="C78" s="127">
        <v>0.0065</v>
      </c>
      <c r="D78" s="119">
        <v>0.1894</v>
      </c>
      <c r="E78" s="123">
        <f>C78*2204.62262</f>
        <v>14.33004703</v>
      </c>
      <c r="F78" s="68">
        <f>D78*2204.62262</f>
        <v>417.555524228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130</v>
      </c>
      <c r="C79" s="127">
        <v>0.0063</v>
      </c>
      <c r="D79" s="119">
        <v>0.186</v>
      </c>
      <c r="E79" s="123">
        <f>C79*2204.62262</f>
        <v>13.889122506000001</v>
      </c>
      <c r="F79" s="68">
        <f>D79*2204.62262</f>
        <v>410.05980732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1.1282</v>
      </c>
      <c r="F86" s="165">
        <v>0.0088</v>
      </c>
      <c r="G86" s="165">
        <v>1.3334</v>
      </c>
      <c r="H86" s="165">
        <v>1.0804</v>
      </c>
      <c r="I86" s="165">
        <v>0.7846</v>
      </c>
      <c r="J86" s="165">
        <v>0.714</v>
      </c>
      <c r="K86" s="165">
        <v>0.1282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0.8866</v>
      </c>
      <c r="E87" s="165" t="s">
        <v>72</v>
      </c>
      <c r="F87" s="165">
        <v>0.0078</v>
      </c>
      <c r="G87" s="165">
        <v>1.1821</v>
      </c>
      <c r="H87" s="165">
        <v>0.9578</v>
      </c>
      <c r="I87" s="165">
        <v>0.6961</v>
      </c>
      <c r="J87" s="165">
        <v>0.6335</v>
      </c>
      <c r="K87" s="165">
        <v>0.1137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115.39</v>
      </c>
      <c r="E88" s="165">
        <v>129.283</v>
      </c>
      <c r="F88" s="165" t="s">
        <v>72</v>
      </c>
      <c r="G88" s="165">
        <v>153.8149</v>
      </c>
      <c r="H88" s="165">
        <v>123.5439</v>
      </c>
      <c r="I88" s="165">
        <v>91.1237</v>
      </c>
      <c r="J88" s="165">
        <v>83.0462</v>
      </c>
      <c r="K88" s="165">
        <v>14.7961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0.7502</v>
      </c>
      <c r="E89" s="165">
        <v>0.8405</v>
      </c>
      <c r="F89" s="165">
        <v>0.0065</v>
      </c>
      <c r="G89" s="165" t="s">
        <v>72</v>
      </c>
      <c r="H89" s="165">
        <v>0.8032</v>
      </c>
      <c r="I89" s="165">
        <v>0.5924</v>
      </c>
      <c r="J89" s="165">
        <v>0.5399</v>
      </c>
      <c r="K89" s="165">
        <v>0.0962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0.934</v>
      </c>
      <c r="E90" s="165">
        <v>1.0465</v>
      </c>
      <c r="F90" s="165">
        <v>0.0081</v>
      </c>
      <c r="G90" s="165">
        <v>1.245</v>
      </c>
      <c r="H90" s="165" t="s">
        <v>72</v>
      </c>
      <c r="I90" s="165">
        <v>0.7376</v>
      </c>
      <c r="J90" s="165">
        <v>0.6722</v>
      </c>
      <c r="K90" s="165">
        <v>0.1198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1.2663</v>
      </c>
      <c r="E91" s="165">
        <v>1.4188</v>
      </c>
      <c r="F91" s="165">
        <v>0.011</v>
      </c>
      <c r="G91" s="165">
        <v>1.688</v>
      </c>
      <c r="H91" s="165">
        <v>1.3558</v>
      </c>
      <c r="I91" s="165" t="s">
        <v>72</v>
      </c>
      <c r="J91" s="165">
        <v>0.9114</v>
      </c>
      <c r="K91" s="165">
        <v>0.1624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1.3895</v>
      </c>
      <c r="E92" s="165">
        <v>1.5568</v>
      </c>
      <c r="F92" s="165">
        <v>0.012</v>
      </c>
      <c r="G92" s="165">
        <v>1.8522</v>
      </c>
      <c r="H92" s="165">
        <v>1.4877</v>
      </c>
      <c r="I92" s="165">
        <v>1.0973</v>
      </c>
      <c r="J92" s="165" t="s">
        <v>72</v>
      </c>
      <c r="K92" s="165">
        <v>0.1782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7.7987</v>
      </c>
      <c r="E93" s="165">
        <v>8.7952</v>
      </c>
      <c r="F93" s="165">
        <v>0.0676</v>
      </c>
      <c r="G93" s="165">
        <v>10.3957</v>
      </c>
      <c r="H93" s="165">
        <v>8.3498</v>
      </c>
      <c r="I93" s="165">
        <v>6.1587</v>
      </c>
      <c r="J93" s="165">
        <v>5.6127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0.0077349690214490695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5" t="s">
        <v>54</v>
      </c>
      <c r="C114" s="185"/>
      <c r="D114" s="185"/>
      <c r="E114" s="185"/>
      <c r="F114" s="185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4" t="s">
        <v>55</v>
      </c>
      <c r="C115" s="184"/>
      <c r="D115" s="184"/>
      <c r="E115" s="184"/>
      <c r="F115" s="184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4" t="s">
        <v>56</v>
      </c>
      <c r="C116" s="184"/>
      <c r="D116" s="184"/>
      <c r="E116" s="184"/>
      <c r="F116" s="184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4" t="s">
        <v>57</v>
      </c>
      <c r="C117" s="184"/>
      <c r="D117" s="184"/>
      <c r="E117" s="184"/>
      <c r="F117" s="18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4" t="s">
        <v>58</v>
      </c>
      <c r="C118" s="184"/>
      <c r="D118" s="184"/>
      <c r="E118" s="184"/>
      <c r="F118" s="18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4" t="s">
        <v>59</v>
      </c>
      <c r="C119" s="184"/>
      <c r="D119" s="184"/>
      <c r="E119" s="184"/>
      <c r="F119" s="18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4" t="s">
        <v>60</v>
      </c>
      <c r="C120" s="184"/>
      <c r="D120" s="184"/>
      <c r="E120" s="184"/>
      <c r="F120" s="18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3" t="s">
        <v>61</v>
      </c>
      <c r="C121" s="183"/>
      <c r="D121" s="183"/>
      <c r="E121" s="183"/>
      <c r="F121" s="183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0"/>
      <c r="D123" s="191"/>
      <c r="E123" s="191"/>
      <c r="F123" s="181"/>
      <c r="G123" s="112"/>
      <c r="H123" s="112"/>
    </row>
    <row r="124" spans="2:8" ht="15" customHeight="1">
      <c r="B124" s="31" t="s">
        <v>63</v>
      </c>
      <c r="C124" s="180" t="s">
        <v>64</v>
      </c>
      <c r="D124" s="181"/>
      <c r="E124" s="180" t="s">
        <v>65</v>
      </c>
      <c r="F124" s="181"/>
      <c r="G124" s="112"/>
      <c r="H124" s="112"/>
    </row>
    <row r="125" spans="2:8" ht="15" customHeight="1">
      <c r="B125" s="31" t="s">
        <v>66</v>
      </c>
      <c r="C125" s="180" t="s">
        <v>67</v>
      </c>
      <c r="D125" s="181"/>
      <c r="E125" s="180" t="s">
        <v>68</v>
      </c>
      <c r="F125" s="181"/>
      <c r="G125" s="112"/>
      <c r="H125" s="112"/>
    </row>
    <row r="126" spans="2:8" ht="15" customHeight="1">
      <c r="B126" s="189" t="s">
        <v>69</v>
      </c>
      <c r="C126" s="176" t="s">
        <v>70</v>
      </c>
      <c r="D126" s="177"/>
      <c r="E126" s="176" t="s">
        <v>71</v>
      </c>
      <c r="F126" s="177"/>
      <c r="G126" s="112"/>
      <c r="H126" s="112"/>
    </row>
    <row r="127" spans="2:8" ht="15" customHeight="1">
      <c r="B127" s="190"/>
      <c r="C127" s="178"/>
      <c r="D127" s="179"/>
      <c r="E127" s="178"/>
      <c r="F127" s="179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3" t="s">
        <v>86</v>
      </c>
      <c r="D4" s="194"/>
      <c r="E4" s="194"/>
      <c r="F4" s="19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4" t="s">
        <v>5</v>
      </c>
      <c r="D6" s="175"/>
      <c r="E6" s="174" t="s">
        <v>6</v>
      </c>
      <c r="F6" s="175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4" t="s">
        <v>7</v>
      </c>
      <c r="D11" s="175"/>
      <c r="E11" s="174" t="s">
        <v>6</v>
      </c>
      <c r="F11" s="17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2" t="s">
        <v>78</v>
      </c>
      <c r="D16" s="182"/>
      <c r="E16" s="174" t="s">
        <v>6</v>
      </c>
      <c r="F16" s="175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4" t="s">
        <v>5</v>
      </c>
      <c r="D21" s="175"/>
      <c r="E21" s="182" t="s">
        <v>6</v>
      </c>
      <c r="F21" s="18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2" t="s">
        <v>9</v>
      </c>
      <c r="D26" s="182"/>
      <c r="E26" s="174" t="s">
        <v>10</v>
      </c>
      <c r="F26" s="175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2" t="s">
        <v>12</v>
      </c>
      <c r="D31" s="182"/>
      <c r="E31" s="182" t="s">
        <v>10</v>
      </c>
      <c r="F31" s="18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2" t="s">
        <v>5</v>
      </c>
      <c r="D36" s="173"/>
      <c r="E36" s="172" t="s">
        <v>6</v>
      </c>
      <c r="F36" s="173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2" t="s">
        <v>5</v>
      </c>
      <c r="D41" s="173"/>
      <c r="E41" s="172" t="s">
        <v>6</v>
      </c>
      <c r="F41" s="173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2" t="s">
        <v>73</v>
      </c>
      <c r="D46" s="182"/>
      <c r="E46" s="174" t="s">
        <v>6</v>
      </c>
      <c r="F46" s="175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2" t="s">
        <v>16</v>
      </c>
      <c r="D51" s="173"/>
      <c r="E51" s="172" t="s">
        <v>6</v>
      </c>
      <c r="F51" s="173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2" t="s">
        <v>18</v>
      </c>
      <c r="D56" s="173"/>
      <c r="E56" s="172" t="s">
        <v>19</v>
      </c>
      <c r="F56" s="173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2" t="s">
        <v>21</v>
      </c>
      <c r="D61" s="173"/>
      <c r="E61" s="172" t="s">
        <v>6</v>
      </c>
      <c r="F61" s="173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2" t="s">
        <v>76</v>
      </c>
      <c r="D66" s="173"/>
      <c r="E66" s="172" t="s">
        <v>23</v>
      </c>
      <c r="F66" s="17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2" t="s">
        <v>25</v>
      </c>
      <c r="D71" s="173"/>
      <c r="E71" s="172" t="s">
        <v>26</v>
      </c>
      <c r="F71" s="17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2" t="s">
        <v>25</v>
      </c>
      <c r="D76" s="192"/>
      <c r="E76" s="172" t="s">
        <v>28</v>
      </c>
      <c r="F76" s="173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5" t="s">
        <v>54</v>
      </c>
      <c r="C114" s="185"/>
      <c r="D114" s="185"/>
      <c r="E114" s="185"/>
      <c r="F114" s="185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4" t="s">
        <v>55</v>
      </c>
      <c r="C115" s="184"/>
      <c r="D115" s="184"/>
      <c r="E115" s="184"/>
      <c r="F115" s="184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4" t="s">
        <v>56</v>
      </c>
      <c r="C116" s="184"/>
      <c r="D116" s="184"/>
      <c r="E116" s="184"/>
      <c r="F116" s="184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4" t="s">
        <v>57</v>
      </c>
      <c r="C117" s="184"/>
      <c r="D117" s="184"/>
      <c r="E117" s="184"/>
      <c r="F117" s="18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4" t="s">
        <v>58</v>
      </c>
      <c r="C118" s="184"/>
      <c r="D118" s="184"/>
      <c r="E118" s="184"/>
      <c r="F118" s="18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4" t="s">
        <v>59</v>
      </c>
      <c r="C119" s="184"/>
      <c r="D119" s="184"/>
      <c r="E119" s="184"/>
      <c r="F119" s="18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4" t="s">
        <v>60</v>
      </c>
      <c r="C120" s="184"/>
      <c r="D120" s="184"/>
      <c r="E120" s="184"/>
      <c r="F120" s="18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3" t="s">
        <v>61</v>
      </c>
      <c r="C121" s="183"/>
      <c r="D121" s="183"/>
      <c r="E121" s="183"/>
      <c r="F121" s="183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0"/>
      <c r="D123" s="191"/>
      <c r="E123" s="191"/>
      <c r="F123" s="181"/>
      <c r="G123" s="112"/>
      <c r="H123" s="112"/>
    </row>
    <row r="124" spans="2:8" ht="30.75" customHeight="1">
      <c r="B124" s="31" t="s">
        <v>63</v>
      </c>
      <c r="C124" s="180" t="s">
        <v>64</v>
      </c>
      <c r="D124" s="181"/>
      <c r="E124" s="180" t="s">
        <v>65</v>
      </c>
      <c r="F124" s="181"/>
      <c r="G124" s="112"/>
      <c r="H124" s="112"/>
    </row>
    <row r="125" spans="2:8" ht="30.75" customHeight="1">
      <c r="B125" s="31" t="s">
        <v>66</v>
      </c>
      <c r="C125" s="180" t="s">
        <v>67</v>
      </c>
      <c r="D125" s="181"/>
      <c r="E125" s="180" t="s">
        <v>68</v>
      </c>
      <c r="F125" s="181"/>
      <c r="G125" s="112"/>
      <c r="H125" s="112"/>
    </row>
    <row r="126" spans="2:8" ht="15" customHeight="1">
      <c r="B126" s="189" t="s">
        <v>69</v>
      </c>
      <c r="C126" s="176" t="s">
        <v>70</v>
      </c>
      <c r="D126" s="177"/>
      <c r="E126" s="176" t="s">
        <v>71</v>
      </c>
      <c r="F126" s="177"/>
      <c r="G126" s="112"/>
      <c r="H126" s="112"/>
    </row>
    <row r="127" spans="2:8" ht="15" customHeight="1">
      <c r="B127" s="190"/>
      <c r="C127" s="178"/>
      <c r="D127" s="179"/>
      <c r="E127" s="178"/>
      <c r="F127" s="179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Irina</cp:lastModifiedBy>
  <dcterms:created xsi:type="dcterms:W3CDTF">2015-11-06T07:22:19Z</dcterms:created>
  <dcterms:modified xsi:type="dcterms:W3CDTF">2021-11-29T02:42:20Z</dcterms:modified>
  <cp:category/>
  <cp:version/>
  <cp:contentType/>
  <cp:contentStatus/>
</cp:coreProperties>
</file>