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<sst xmlns="http://schemas.openxmlformats.org/spreadsheetml/2006/main" count="145" uniqueCount="107">
  <si>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</si>
  <si>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</si>
  <si>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</si>
  <si>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</si>
  <si>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</si>
  <si>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</si>
  <si>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</si>
  <si>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</si>
  <si>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</si>
  <si>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</si>
  <si>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</si>
  <si>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</si>
  <si>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</si>
  <si>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</si>
  <si>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</si>
  <si>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</si>
  <si>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</si>
  <si>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</si>
  <si>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</si>
  <si>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</si>
  <si>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</si>
  <si>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</si>
  <si>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</si>
  <si>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</si>
  <si>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</si>
  <si>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</si>
  <si>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</si>
  <si>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</si>
  <si>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</si>
  <si>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</si>
  <si>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</si>
  <si>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</si>
  <si>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</si>
  <si>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</si>
  <si>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</si>
  <si>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</si>
  <si>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</si>
  <si>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</si>
  <si>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</si>
  <si>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</si>
  <si>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</si>
  <si>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</si>
  <si>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</si>
  <si>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</si>
  <si>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</si>
  <si>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</si>
  <si>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</si>
  <si>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</si>
  <si>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</si>
  <si>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</si>
  <si>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</si>
  <si>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</si>
  <si>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</si>
  <si>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</si>
  <si>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</si>
  <si>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</si>
  <si>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</si>
  <si>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</si>
  <si>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</si>
  <si>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</si>
  <si>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</si>
  <si>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</si>
  <si>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</si>
  <si>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</si>
  <si>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</si>
  <si>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</si>
  <si>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</si>
  <si>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</si>
  <si>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</si>
  <si>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</si>
  <si>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</si>
  <si>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</si>
  <si>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</si>
  <si>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</si>
  <si>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</si>
  <si>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</si>
  <si>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</si>
  <si>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</si>
  <si>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</si>
  <si>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</si>
  <si>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</si>
  <si>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</si>
  <si>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</si>
  <si>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Грудень '14</t>
  </si>
  <si>
    <t>NYBOT - Березень '15</t>
  </si>
  <si>
    <t>CBOT - Березень'15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</si>
  <si>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</si>
  <si>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</si>
  <si>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</si>
  <si>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</si>
  <si>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</si>
  <si>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</si>
  <si>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</si>
  <si>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</si>
  <si>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</si>
  <si>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CBOT -Березень'15</t>
  </si>
  <si>
    <t>CME - Листопад'14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</si>
  <si>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</si>
  <si>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</si>
  <si>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</si>
  <si>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</si>
  <si>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</si>
  <si>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</si>
  <si>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</si>
  <si>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</si>
  <si>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26 Листопада 2014 р.</t>
  </si>
  <si>
    <t>–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</si>
</sst>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2" fontId="7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1">
      <selection activeCell="H68" sqref="H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28" t="s">
        <v>105</v>
      </c>
      <c r="D4" s="129"/>
      <c r="E4" s="129"/>
      <c r="F4" s="130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1" t="s">
        <v>5</v>
      </c>
      <c r="D6" s="132"/>
      <c r="E6" s="133" t="s">
        <v>6</v>
      </c>
      <c r="F6" s="133"/>
      <c r="G6" s="29"/>
      <c r="I6"/>
    </row>
    <row r="7" spans="2:8" s="6" customFormat="1" ht="15">
      <c r="B7" s="89" t="s">
        <v>88</v>
      </c>
      <c r="C7" s="123">
        <v>0.044</v>
      </c>
      <c r="D7" s="7">
        <v>3.782</v>
      </c>
      <c r="E7" s="123">
        <f aca="true" t="shared" si="0" ref="E7:F9">C7*39.3683</f>
        <v>1.7322052</v>
      </c>
      <c r="F7" s="13">
        <f t="shared" si="0"/>
        <v>148.89091059999998</v>
      </c>
      <c r="G7" s="31"/>
      <c r="H7" s="31"/>
    </row>
    <row r="8" spans="2:8" s="6" customFormat="1" ht="15">
      <c r="B8" s="89" t="s">
        <v>85</v>
      </c>
      <c r="C8" s="123">
        <v>0.042</v>
      </c>
      <c r="D8" s="118">
        <v>3.914</v>
      </c>
      <c r="E8" s="123">
        <f t="shared" si="0"/>
        <v>1.6534686</v>
      </c>
      <c r="F8" s="13">
        <f t="shared" si="0"/>
        <v>154.08752619999999</v>
      </c>
      <c r="G8" s="29"/>
      <c r="H8" s="29"/>
    </row>
    <row r="9" spans="2:17" s="6" customFormat="1" ht="15">
      <c r="B9" s="89" t="s">
        <v>91</v>
      </c>
      <c r="C9" s="123">
        <v>0.044</v>
      </c>
      <c r="D9" s="7">
        <v>4.002</v>
      </c>
      <c r="E9" s="123">
        <f t="shared" si="0"/>
        <v>1.7322052</v>
      </c>
      <c r="F9" s="13">
        <f t="shared" si="0"/>
        <v>157.55193659999998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3" t="s">
        <v>7</v>
      </c>
      <c r="D11" s="133"/>
      <c r="E11" s="131" t="s">
        <v>6</v>
      </c>
      <c r="F11" s="132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101</v>
      </c>
      <c r="C12" s="80">
        <v>0.33</v>
      </c>
      <c r="D12" s="88">
        <v>152.75</v>
      </c>
      <c r="E12" s="80">
        <f>C12/D77</f>
        <v>0.4129645851583031</v>
      </c>
      <c r="F12" s="117">
        <f>D12/D77</f>
        <v>191.1525466149418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80">
        <v>0.32</v>
      </c>
      <c r="D13" s="88">
        <v>155.5</v>
      </c>
      <c r="E13" s="80">
        <f>C13/D77</f>
        <v>0.4004505068201727</v>
      </c>
      <c r="F13" s="117">
        <f>D13/D77</f>
        <v>194.59391815792767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103</v>
      </c>
      <c r="C14" s="80">
        <v>0.31</v>
      </c>
      <c r="D14" s="88">
        <v>158.75</v>
      </c>
      <c r="E14" s="80">
        <f>C14/D77</f>
        <v>0.3879364284820423</v>
      </c>
      <c r="F14" s="117">
        <f>D14/D77</f>
        <v>198.66099361782003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31" t="s">
        <v>5</v>
      </c>
      <c r="D16" s="132"/>
      <c r="E16" s="133" t="s">
        <v>6</v>
      </c>
      <c r="F16" s="133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88</v>
      </c>
      <c r="C17" s="123">
        <v>0.104</v>
      </c>
      <c r="D17" s="7">
        <v>5.62</v>
      </c>
      <c r="E17" s="123">
        <f aca="true" t="shared" si="1" ref="E17:F19">C17*36.7437</f>
        <v>3.8213447999999994</v>
      </c>
      <c r="F17" s="13">
        <f t="shared" si="1"/>
        <v>206.49959399999997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85</v>
      </c>
      <c r="C18" s="123">
        <v>0.05</v>
      </c>
      <c r="D18" s="7">
        <v>5.626</v>
      </c>
      <c r="E18" s="123">
        <f t="shared" si="1"/>
        <v>1.8371849999999998</v>
      </c>
      <c r="F18" s="13">
        <f t="shared" si="1"/>
        <v>206.7200562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91</v>
      </c>
      <c r="C19" s="123">
        <v>0.044</v>
      </c>
      <c r="D19" s="7">
        <v>5.692</v>
      </c>
      <c r="E19" s="123">
        <f t="shared" si="1"/>
        <v>1.6167227999999998</v>
      </c>
      <c r="F19" s="13">
        <f t="shared" si="1"/>
        <v>209.1451404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3" t="s">
        <v>9</v>
      </c>
      <c r="D21" s="133"/>
      <c r="E21" s="131" t="s">
        <v>10</v>
      </c>
      <c r="F21" s="132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101</v>
      </c>
      <c r="C22" s="122">
        <v>0.97</v>
      </c>
      <c r="D22" s="117">
        <v>182.25</v>
      </c>
      <c r="E22" s="122">
        <f>C22/D77</f>
        <v>1.2138655987986484</v>
      </c>
      <c r="F22" s="117">
        <f>D22/D77</f>
        <v>228.06907771242646</v>
      </c>
      <c r="G22" s="40"/>
      <c r="H22" s="41"/>
      <c r="I22" s="82"/>
      <c r="J22" s="81"/>
      <c r="K22" s="82"/>
      <c r="L22" s="82"/>
      <c r="M22" s="82"/>
      <c r="N22" s="82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22">
        <v>0.69</v>
      </c>
      <c r="D23" s="88">
        <v>182.75</v>
      </c>
      <c r="E23" s="122">
        <f>C23/D77</f>
        <v>0.8634714053309973</v>
      </c>
      <c r="F23" s="117">
        <f>D23/D77</f>
        <v>228.694781629333</v>
      </c>
      <c r="G23" s="40"/>
      <c r="H23" s="41"/>
      <c r="I23" s="82"/>
      <c r="J23" s="82"/>
      <c r="K23" s="81"/>
      <c r="L23" s="82"/>
      <c r="M23" s="82"/>
      <c r="N23" s="82"/>
      <c r="O23" s="82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102</v>
      </c>
      <c r="C24" s="122">
        <v>0.41</v>
      </c>
      <c r="D24" s="88">
        <v>184.5</v>
      </c>
      <c r="E24" s="122">
        <f>C24/D77</f>
        <v>0.5130772118633462</v>
      </c>
      <c r="F24" s="117">
        <f>D24/D77</f>
        <v>230.8847453385058</v>
      </c>
      <c r="G24" s="40"/>
      <c r="H24" s="41"/>
      <c r="I24" s="82"/>
      <c r="J24" s="82"/>
      <c r="K24" s="82"/>
      <c r="L24" s="81"/>
      <c r="M24" s="82"/>
      <c r="N24" s="82"/>
      <c r="O24" s="82"/>
      <c r="P24" s="82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59"/>
      <c r="T25" s="59"/>
      <c r="U25" s="59"/>
    </row>
    <row r="26" spans="2:21" ht="15.75">
      <c r="B26" s="32" t="s">
        <v>11</v>
      </c>
      <c r="C26" s="133" t="s">
        <v>12</v>
      </c>
      <c r="D26" s="133"/>
      <c r="E26" s="133" t="s">
        <v>10</v>
      </c>
      <c r="F26" s="133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90</v>
      </c>
      <c r="C27" s="80">
        <v>0.44</v>
      </c>
      <c r="D27" s="88">
        <v>343.25</v>
      </c>
      <c r="E27" s="80">
        <f>C27/D77</f>
        <v>0.5506194468777375</v>
      </c>
      <c r="F27" s="117">
        <f>D27/D77</f>
        <v>429.54573895632586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89</v>
      </c>
      <c r="C28" s="80">
        <v>0.65</v>
      </c>
      <c r="D28" s="88">
        <v>344.25</v>
      </c>
      <c r="E28" s="80">
        <f>C28/$D$77</f>
        <v>0.8134150919784758</v>
      </c>
      <c r="F28" s="117">
        <f>D28/$D$77</f>
        <v>430.79714679013887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99</v>
      </c>
      <c r="C29" s="80">
        <v>0.58</v>
      </c>
      <c r="D29" s="113">
        <v>344</v>
      </c>
      <c r="E29" s="80">
        <f>C29/$D$77</f>
        <v>0.7258165436115629</v>
      </c>
      <c r="F29" s="117">
        <f>D29/$D$77</f>
        <v>430.48429483168565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4" t="s">
        <v>5</v>
      </c>
      <c r="D31" s="135"/>
      <c r="E31" s="134" t="s">
        <v>6</v>
      </c>
      <c r="F31" s="135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88</v>
      </c>
      <c r="C32" s="92">
        <v>0.04</v>
      </c>
      <c r="D32" s="7">
        <v>2.95</v>
      </c>
      <c r="E32" s="92">
        <f aca="true" t="shared" si="2" ref="E32:F34">C32*58.0164</f>
        <v>2.320656</v>
      </c>
      <c r="F32" s="13">
        <f t="shared" si="2"/>
        <v>171.14838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85</v>
      </c>
      <c r="C33" s="92">
        <v>0.004</v>
      </c>
      <c r="D33" s="7">
        <v>3.084</v>
      </c>
      <c r="E33" s="92">
        <f t="shared" si="2"/>
        <v>0.23206559999999998</v>
      </c>
      <c r="F33" s="13">
        <f t="shared" si="2"/>
        <v>178.92257759999998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91</v>
      </c>
      <c r="C34" s="123">
        <v>0.016</v>
      </c>
      <c r="D34" s="7">
        <v>3.132</v>
      </c>
      <c r="E34" s="123">
        <f t="shared" si="2"/>
        <v>0.9282623999999999</v>
      </c>
      <c r="F34" s="13">
        <f t="shared" si="2"/>
        <v>181.7073648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4" t="s">
        <v>5</v>
      </c>
      <c r="D36" s="135"/>
      <c r="E36" s="134" t="s">
        <v>6</v>
      </c>
      <c r="F36" s="135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92</v>
      </c>
      <c r="C37" s="92">
        <v>0.04</v>
      </c>
      <c r="D37" s="14">
        <v>10.47</v>
      </c>
      <c r="E37" s="92">
        <f aca="true" t="shared" si="3" ref="E37:F39">C37*36.7437</f>
        <v>1.4697479999999998</v>
      </c>
      <c r="F37" s="13">
        <f t="shared" si="3"/>
        <v>384.70653899999996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86</v>
      </c>
      <c r="C38" s="92">
        <v>0.034</v>
      </c>
      <c r="D38" s="72">
        <v>10.526</v>
      </c>
      <c r="E38" s="92">
        <f t="shared" si="3"/>
        <v>1.2492858</v>
      </c>
      <c r="F38" s="13">
        <f t="shared" si="3"/>
        <v>386.7641862</v>
      </c>
      <c r="G38" s="31"/>
      <c r="H38" s="29"/>
      <c r="K38" s="28"/>
      <c r="L38" s="28"/>
      <c r="M38" s="28"/>
    </row>
    <row r="39" spans="2:13" s="6" customFormat="1" ht="15">
      <c r="B39" s="89" t="s">
        <v>104</v>
      </c>
      <c r="C39" s="92">
        <v>0.024</v>
      </c>
      <c r="D39" s="14">
        <v>10.586</v>
      </c>
      <c r="E39" s="92">
        <f t="shared" si="3"/>
        <v>0.8818488</v>
      </c>
      <c r="F39" s="13">
        <f t="shared" si="3"/>
        <v>388.96880819999996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4" t="s">
        <v>16</v>
      </c>
      <c r="D41" s="135"/>
      <c r="E41" s="134" t="s">
        <v>6</v>
      </c>
      <c r="F41" s="135"/>
      <c r="G41" s="35"/>
      <c r="H41" s="35"/>
      <c r="I41" s="27"/>
      <c r="J41" s="6"/>
    </row>
    <row r="42" spans="2:13" s="27" customFormat="1" ht="15.75" thickBot="1">
      <c r="B42" s="89" t="s">
        <v>88</v>
      </c>
      <c r="C42" s="122">
        <v>11</v>
      </c>
      <c r="D42" s="125">
        <v>401.6</v>
      </c>
      <c r="E42" s="122">
        <f aca="true" t="shared" si="4" ref="E42:F44">C42*1.1023</f>
        <v>12.125300000000001</v>
      </c>
      <c r="F42" s="126">
        <f t="shared" si="4"/>
        <v>442.68368000000004</v>
      </c>
      <c r="G42" s="31"/>
      <c r="H42" s="29"/>
      <c r="K42" s="6"/>
      <c r="L42" s="6"/>
      <c r="M42" s="6"/>
    </row>
    <row r="43" spans="2:19" s="27" customFormat="1" ht="15.75" thickBot="1">
      <c r="B43" s="89" t="s">
        <v>92</v>
      </c>
      <c r="C43" s="124">
        <v>1.9</v>
      </c>
      <c r="D43" s="126">
        <v>376.7</v>
      </c>
      <c r="E43" s="122">
        <f t="shared" si="4"/>
        <v>2.09437</v>
      </c>
      <c r="F43" s="126">
        <f t="shared" si="4"/>
        <v>415.23641000000003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95</v>
      </c>
      <c r="C44" s="119">
        <v>0.3</v>
      </c>
      <c r="D44" s="126">
        <v>358.1</v>
      </c>
      <c r="E44" s="80">
        <f t="shared" si="4"/>
        <v>0.33069</v>
      </c>
      <c r="F44" s="126">
        <f t="shared" si="4"/>
        <v>394.73363000000006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4" t="s">
        <v>18</v>
      </c>
      <c r="D46" s="135"/>
      <c r="E46" s="134" t="s">
        <v>19</v>
      </c>
      <c r="F46" s="135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83</v>
      </c>
      <c r="C47" s="122">
        <v>0.06</v>
      </c>
      <c r="D47" s="13">
        <v>33.48</v>
      </c>
      <c r="E47" s="122">
        <f aca="true" t="shared" si="5" ref="E47:F49">C47/454*1000</f>
        <v>0.13215859030837004</v>
      </c>
      <c r="F47" s="13">
        <f t="shared" si="5"/>
        <v>73.74449339207048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92</v>
      </c>
      <c r="C48" s="122">
        <v>0.02</v>
      </c>
      <c r="D48" s="88">
        <v>33.61</v>
      </c>
      <c r="E48" s="122">
        <f t="shared" si="5"/>
        <v>0.04405286343612335</v>
      </c>
      <c r="F48" s="13">
        <f t="shared" si="5"/>
        <v>74.03083700440529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85</v>
      </c>
      <c r="C49" s="80">
        <v>0.02</v>
      </c>
      <c r="D49" s="88">
        <v>33.77</v>
      </c>
      <c r="E49" s="80">
        <f t="shared" si="5"/>
        <v>0.04405286343612335</v>
      </c>
      <c r="F49" s="13">
        <f t="shared" si="5"/>
        <v>74.38325991189427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102"/>
      <c r="S50" s="77"/>
      <c r="T50" s="77"/>
      <c r="U50" s="77"/>
    </row>
    <row r="51" spans="2:21" ht="16.5" thickBot="1">
      <c r="B51" s="32" t="s">
        <v>20</v>
      </c>
      <c r="C51" s="134" t="s">
        <v>21</v>
      </c>
      <c r="D51" s="135"/>
      <c r="E51" s="134" t="s">
        <v>6</v>
      </c>
      <c r="F51" s="135"/>
      <c r="G51" s="29"/>
      <c r="H51" s="29"/>
      <c r="I51" s="6"/>
      <c r="J51" s="8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92</v>
      </c>
      <c r="C52" s="119">
        <v>0.09</v>
      </c>
      <c r="D52" s="14">
        <v>12.28</v>
      </c>
      <c r="E52" s="119">
        <f aca="true" t="shared" si="6" ref="E52:F54">C52*22.0462</f>
        <v>1.9841579999999999</v>
      </c>
      <c r="F52" s="13">
        <f t="shared" si="6"/>
        <v>270.727336</v>
      </c>
      <c r="G52" s="31"/>
      <c r="H52" s="29"/>
      <c r="I52" s="101"/>
      <c r="J52" s="82"/>
      <c r="K52" s="82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100</v>
      </c>
      <c r="C53" s="119">
        <v>0.1</v>
      </c>
      <c r="D53" s="14">
        <v>12.545</v>
      </c>
      <c r="E53" s="119">
        <f t="shared" si="6"/>
        <v>2.20462</v>
      </c>
      <c r="F53" s="13">
        <f t="shared" si="6"/>
        <v>276.569579</v>
      </c>
      <c r="G53" s="29"/>
      <c r="H53" s="29"/>
      <c r="I53" s="102"/>
      <c r="J53" s="81"/>
      <c r="K53" s="82"/>
      <c r="L53" s="82"/>
      <c r="M53" s="81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85</v>
      </c>
      <c r="C54" s="119">
        <v>0.1</v>
      </c>
      <c r="D54" s="14">
        <v>12.785</v>
      </c>
      <c r="E54" s="119">
        <f t="shared" si="6"/>
        <v>2.20462</v>
      </c>
      <c r="F54" s="13">
        <f t="shared" si="6"/>
        <v>281.860667</v>
      </c>
      <c r="G54" s="29"/>
      <c r="H54" s="29"/>
      <c r="I54" s="102"/>
      <c r="J54" s="82"/>
      <c r="K54" s="82"/>
      <c r="L54" s="82"/>
      <c r="M54" s="82"/>
      <c r="N54" s="81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2"/>
      <c r="O55" s="81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4" t="s">
        <v>23</v>
      </c>
      <c r="D56" s="135"/>
      <c r="E56" s="134" t="s">
        <v>24</v>
      </c>
      <c r="F56" s="135"/>
      <c r="H56" s="29"/>
      <c r="I56" s="101"/>
      <c r="J56" s="82"/>
      <c r="K56" s="82"/>
      <c r="L56" s="82"/>
      <c r="M56" s="82"/>
      <c r="N56" s="82"/>
      <c r="O56" s="82"/>
      <c r="P56" s="81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83</v>
      </c>
      <c r="C57" s="124">
        <v>0.042</v>
      </c>
      <c r="D57" s="51">
        <v>2.1</v>
      </c>
      <c r="E57" s="124">
        <f aca="true" t="shared" si="7" ref="E57:F59">C57/3.785</f>
        <v>0.011096433289299868</v>
      </c>
      <c r="F57" s="13">
        <f t="shared" si="7"/>
        <v>0.5548216644649934</v>
      </c>
      <c r="G57" s="31"/>
      <c r="H57" s="29"/>
      <c r="I57" s="101"/>
      <c r="J57" s="82"/>
      <c r="K57" s="82"/>
      <c r="L57" s="82"/>
      <c r="M57" s="82"/>
      <c r="N57" s="82"/>
      <c r="O57" s="82"/>
      <c r="P57" s="82"/>
      <c r="Q57" s="81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92</v>
      </c>
      <c r="C58" s="124">
        <v>0.015</v>
      </c>
      <c r="D58" s="72">
        <v>1.804</v>
      </c>
      <c r="E58" s="124">
        <f t="shared" si="7"/>
        <v>0.003963011889035667</v>
      </c>
      <c r="F58" s="13">
        <f t="shared" si="7"/>
        <v>0.47661822985468955</v>
      </c>
      <c r="G58" s="29"/>
      <c r="H58" s="29"/>
      <c r="I58" s="102"/>
      <c r="J58" s="82"/>
      <c r="K58" s="82"/>
      <c r="L58" s="82"/>
      <c r="M58" s="82"/>
      <c r="N58" s="82"/>
      <c r="O58" s="82"/>
      <c r="P58" s="82"/>
      <c r="Q58" s="82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85</v>
      </c>
      <c r="C59" s="124">
        <v>0.01</v>
      </c>
      <c r="D59" s="72">
        <v>1.723</v>
      </c>
      <c r="E59" s="124">
        <f t="shared" si="7"/>
        <v>0.002642007926023778</v>
      </c>
      <c r="F59" s="13">
        <f t="shared" si="7"/>
        <v>0.455217965653897</v>
      </c>
      <c r="G59" s="29"/>
      <c r="H59" s="29"/>
      <c r="I59" s="102"/>
      <c r="J59" s="82"/>
      <c r="K59" s="82"/>
      <c r="L59" s="82"/>
      <c r="M59" s="82"/>
      <c r="N59" s="82"/>
      <c r="O59" s="82"/>
      <c r="P59" s="81"/>
      <c r="Q59" s="82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4" t="s">
        <v>26</v>
      </c>
      <c r="D61" s="135"/>
      <c r="E61" s="134" t="s">
        <v>27</v>
      </c>
      <c r="F61" s="135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96</v>
      </c>
      <c r="C62" s="127">
        <v>0</v>
      </c>
      <c r="D62" s="87">
        <v>1.42</v>
      </c>
      <c r="E62" s="127">
        <f>C62/454*100</f>
        <v>0</v>
      </c>
      <c r="F62" s="53">
        <f>D62/454*1000</f>
        <v>3.1277533039647576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97</v>
      </c>
      <c r="C63" s="127">
        <v>0</v>
      </c>
      <c r="D63" s="87">
        <v>1.375</v>
      </c>
      <c r="E63" s="127">
        <v>0</v>
      </c>
      <c r="F63" s="53">
        <f>D63/454*1000</f>
        <v>3.0286343612334803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98</v>
      </c>
      <c r="C64" s="119">
        <v>0.325</v>
      </c>
      <c r="D64" s="87">
        <v>1.257</v>
      </c>
      <c r="E64" s="119">
        <f>C64/454*100</f>
        <v>0.07158590308370044</v>
      </c>
      <c r="F64" s="53">
        <f>D64/454*1000</f>
        <v>2.768722466960352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45" t="s">
        <v>26</v>
      </c>
      <c r="D66" s="145"/>
      <c r="E66" s="134" t="s">
        <v>29</v>
      </c>
      <c r="F66" s="135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87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93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84</v>
      </c>
      <c r="C69" s="123">
        <v>0.0012</v>
      </c>
      <c r="D69" s="118">
        <v>0.1612</v>
      </c>
      <c r="E69" s="124">
        <v>0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94</v>
      </c>
      <c r="C70" s="123">
        <v>0.0011</v>
      </c>
      <c r="D70" s="118">
        <v>0.1647</v>
      </c>
      <c r="E70" s="124">
        <f>C70/454*1000000</f>
        <v>2.4229074889867843</v>
      </c>
      <c r="F70" s="88">
        <f>D70/454*1000000</f>
        <v>362.77533039647585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1.2514</v>
      </c>
      <c r="F76" s="104">
        <v>0.0085</v>
      </c>
      <c r="G76" s="104">
        <v>1.5813</v>
      </c>
      <c r="H76" s="104">
        <v>1.041</v>
      </c>
      <c r="I76" s="104">
        <v>0.889</v>
      </c>
      <c r="J76" s="104">
        <v>0.86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0.7991</v>
      </c>
      <c r="E77" s="105" t="s">
        <v>81</v>
      </c>
      <c r="F77" s="105">
        <v>0.0068</v>
      </c>
      <c r="G77" s="105">
        <v>1.2637</v>
      </c>
      <c r="H77" s="105">
        <v>0.8318</v>
      </c>
      <c r="I77" s="105">
        <v>0.7103</v>
      </c>
      <c r="J77" s="105">
        <v>0.6873</v>
      </c>
      <c r="K77" s="105">
        <v>0.1031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117.33</v>
      </c>
      <c r="E78" s="104">
        <v>146.86</v>
      </c>
      <c r="F78" s="104" t="s">
        <v>81</v>
      </c>
      <c r="G78" s="104">
        <v>185.521</v>
      </c>
      <c r="H78" s="104">
        <v>122.118</v>
      </c>
      <c r="I78" s="104">
        <v>104.313</v>
      </c>
      <c r="J78" s="104">
        <v>100.91</v>
      </c>
      <c r="K78" s="104">
        <v>15.1334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0.6323</v>
      </c>
      <c r="E79" s="105">
        <v>0.7914</v>
      </c>
      <c r="F79" s="105">
        <v>0.0054</v>
      </c>
      <c r="G79" s="105" t="s">
        <v>81</v>
      </c>
      <c r="H79" s="105">
        <v>0.6582</v>
      </c>
      <c r="I79" s="105">
        <v>0.5621</v>
      </c>
      <c r="J79" s="105">
        <v>0.5438</v>
      </c>
      <c r="K79" s="105">
        <v>0.0815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0.9607</v>
      </c>
      <c r="E80" s="104">
        <v>1.2023</v>
      </c>
      <c r="F80" s="104">
        <v>0.0082</v>
      </c>
      <c r="G80" s="104">
        <v>1.5193</v>
      </c>
      <c r="H80" s="104" t="s">
        <v>81</v>
      </c>
      <c r="I80" s="104">
        <v>0.854</v>
      </c>
      <c r="J80" s="104">
        <v>0.8262</v>
      </c>
      <c r="K80" s="104">
        <v>0.1239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1.1249</v>
      </c>
      <c r="E81" s="105">
        <v>1.4078</v>
      </c>
      <c r="F81" s="105">
        <v>0.0096</v>
      </c>
      <c r="G81" s="105">
        <v>1.7789</v>
      </c>
      <c r="H81" s="105">
        <v>1.1709</v>
      </c>
      <c r="I81" s="105" t="s">
        <v>81</v>
      </c>
      <c r="J81" s="105">
        <v>0.9675</v>
      </c>
      <c r="K81" s="105">
        <v>0.1451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1.1626</v>
      </c>
      <c r="E82" s="104">
        <v>1.4551</v>
      </c>
      <c r="F82" s="104">
        <v>0.0099</v>
      </c>
      <c r="G82" s="104">
        <v>1.8388</v>
      </c>
      <c r="H82" s="104">
        <v>1.2102</v>
      </c>
      <c r="I82" s="104">
        <v>1.0336</v>
      </c>
      <c r="J82" s="104" t="s">
        <v>81</v>
      </c>
      <c r="K82" s="104">
        <v>0.15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7.7533</v>
      </c>
      <c r="E83" s="105">
        <v>9.7025</v>
      </c>
      <c r="F83" s="105">
        <v>0.0661</v>
      </c>
      <c r="G83" s="105">
        <v>12.2598</v>
      </c>
      <c r="H83" s="105">
        <v>8.0698</v>
      </c>
      <c r="I83" s="105">
        <v>6.8921</v>
      </c>
      <c r="J83" s="105">
        <v>6.668</v>
      </c>
      <c r="K83" s="105" t="s">
        <v>106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42" t="s">
        <v>63</v>
      </c>
      <c r="C103" s="137"/>
      <c r="D103" s="137"/>
      <c r="E103" s="137"/>
      <c r="F103" s="137"/>
    </row>
    <row r="104" spans="2:6" ht="15">
      <c r="B104" s="136" t="s">
        <v>64</v>
      </c>
      <c r="C104" s="137"/>
      <c r="D104" s="137"/>
      <c r="E104" s="137"/>
      <c r="F104" s="137"/>
    </row>
    <row r="105" spans="2:6" ht="78" customHeight="1">
      <c r="B105" s="136" t="s">
        <v>65</v>
      </c>
      <c r="C105" s="137"/>
      <c r="D105" s="137"/>
      <c r="E105" s="137"/>
      <c r="F105" s="137"/>
    </row>
    <row r="106" spans="2:6" ht="15">
      <c r="B106" s="136" t="s">
        <v>66</v>
      </c>
      <c r="C106" s="137"/>
      <c r="D106" s="137"/>
      <c r="E106" s="137"/>
      <c r="F106" s="137"/>
    </row>
    <row r="107" spans="2:6" ht="15">
      <c r="B107" s="136" t="s">
        <v>67</v>
      </c>
      <c r="C107" s="137"/>
      <c r="D107" s="137"/>
      <c r="E107" s="137"/>
      <c r="F107" s="137"/>
    </row>
    <row r="108" spans="2:6" ht="15">
      <c r="B108" s="136" t="s">
        <v>68</v>
      </c>
      <c r="C108" s="137"/>
      <c r="D108" s="137"/>
      <c r="E108" s="137"/>
      <c r="F108" s="137"/>
    </row>
    <row r="109" spans="2:6" ht="15">
      <c r="B109" s="136" t="s">
        <v>69</v>
      </c>
      <c r="C109" s="137"/>
      <c r="D109" s="137"/>
      <c r="E109" s="137"/>
      <c r="F109" s="137"/>
    </row>
    <row r="110" spans="2:6" ht="15">
      <c r="B110" s="138" t="s">
        <v>70</v>
      </c>
      <c r="C110" s="137"/>
      <c r="D110" s="137"/>
      <c r="E110" s="137"/>
      <c r="F110" s="137"/>
    </row>
    <row r="112" spans="2:6" ht="15.75">
      <c r="B112" s="57" t="s">
        <v>71</v>
      </c>
      <c r="C112" s="139"/>
      <c r="D112" s="140"/>
      <c r="E112" s="140"/>
      <c r="F112" s="141"/>
    </row>
    <row r="113" spans="2:6" ht="30.75" customHeight="1">
      <c r="B113" s="57" t="s">
        <v>72</v>
      </c>
      <c r="C113" s="143" t="s">
        <v>73</v>
      </c>
      <c r="D113" s="143"/>
      <c r="E113" s="143" t="s">
        <v>74</v>
      </c>
      <c r="F113" s="143"/>
    </row>
    <row r="114" spans="2:6" ht="30.75" customHeight="1">
      <c r="B114" s="57" t="s">
        <v>75</v>
      </c>
      <c r="C114" s="143" t="s">
        <v>76</v>
      </c>
      <c r="D114" s="143"/>
      <c r="E114" s="143" t="s">
        <v>77</v>
      </c>
      <c r="F114" s="143"/>
    </row>
    <row r="115" spans="2:6" ht="15" customHeight="1">
      <c r="B115" s="144" t="s">
        <v>78</v>
      </c>
      <c r="C115" s="143" t="s">
        <v>79</v>
      </c>
      <c r="D115" s="143"/>
      <c r="E115" s="143" t="s">
        <v>80</v>
      </c>
      <c r="F115" s="143"/>
    </row>
    <row r="116" spans="2:6" ht="15">
      <c r="B116" s="144"/>
      <c r="C116" s="143"/>
      <c r="D116" s="143"/>
      <c r="E116" s="143"/>
      <c r="F116" s="143"/>
    </row>
  </sheetData>
  <sheetProtection/>
  <mergeCells count="43"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2014-11-27T07:48:21Z</dcterms:modified>
  <cp:category/>
  <cp:version/>
  <cp:contentType/>
  <cp:contentStatus/>
</cp:coreProperties>
</file>