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  <sheet name="Пример" sheetId="2" state="hidden" r:id="rId2"/>
  </sheets>
  <externalReferences>
    <externalReference r:id="rId5"/>
  </externalReferences>
  <definedNames>
    <definedName name="OLE_LINK2" localSheetId="0">#REF!</definedName>
    <definedName name="OLE_LINK2" localSheetId="1">#REF!</definedName>
  </definedNames>
  <calcPr fullCalcOnLoad="1"/>
</workbook>
</file>

<file path=xl/sharedStrings.xml><?xml version="1.0" encoding="utf-8"?>
<sst xmlns="http://schemas.openxmlformats.org/spreadsheetml/2006/main" count="348" uniqueCount="128">
  <si>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</si>
  <si>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</si>
  <si>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</si>
  <si>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</si>
  <si>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</si>
  <si>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</si>
  <si>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</si>
  <si>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</si>
  <si>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</si>
  <si>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</si>
  <si>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</si>
  <si>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</si>
  <si>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</si>
  <si>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</si>
  <si>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</si>
  <si>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</si>
  <si>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</si>
  <si>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</si>
  <si>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</si>
  <si>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</si>
  <si>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</si>
  <si>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</si>
  <si>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</si>
  <si>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</si>
  <si>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</si>
  <si>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</si>
  <si>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</si>
  <si>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</si>
  <si>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</si>
  <si>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</si>
  <si>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</si>
  <si>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</si>
  <si>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</si>
  <si>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</si>
  <si>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</si>
  <si>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</si>
  <si>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</si>
  <si>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</si>
  <si>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</si>
  <si>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</si>
  <si>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</si>
  <si>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</si>
  <si>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</si>
  <si>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</si>
  <si>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</si>
  <si>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</si>
  <si>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</si>
  <si>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</si>
  <si>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</si>
  <si>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</si>
  <si>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</si>
  <si>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</si>
  <si>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</si>
  <si>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</si>
  <si>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</si>
  <si>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</si>
  <si>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</si>
  <si>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</si>
  <si>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</si>
  <si>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</si>
  <si>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</si>
  <si>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</si>
  <si>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</si>
  <si>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</si>
  <si>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</si>
  <si>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</si>
  <si>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</si>
  <si>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</si>
  <si>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</si>
  <si>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</si>
  <si>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</si>
  <si>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</si>
  <si>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</si>
  <si>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</si>
  <si>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TOCOM - Tokyo Commodity Exchange</t>
  </si>
  <si>
    <t>CME - Group is comprised of four Designated Contract Markets (DCMs)</t>
  </si>
  <si>
    <t>Ціна ($) за амер, галон</t>
  </si>
  <si>
    <t>Euronext -Листопад'20 (€/МT)</t>
  </si>
  <si>
    <t>TOCOM - Серпень '20 (¥/МT)</t>
  </si>
  <si>
    <t>CME -Жовтень'20</t>
  </si>
  <si>
    <t>Euronext - Грудень '20 (€/МT)</t>
  </si>
  <si>
    <t>Euronext -Лютий'21 (€/МT)</t>
  </si>
  <si>
    <t>CME -Березень'20</t>
  </si>
  <si>
    <t>Ціна за М.Т. (JPY)</t>
  </si>
  <si>
    <t>TOCOM - Вересень'20 (¥/МT)</t>
  </si>
  <si>
    <t>TOCOM - Листопад'20 (¥/МT)</t>
  </si>
  <si>
    <t>TOCOM - Жовтень '20 (¥/МT)</t>
  </si>
  <si>
    <t>Euronext - Березень '21 (€/МT)</t>
  </si>
  <si>
    <t>CME - Грудень'20</t>
  </si>
  <si>
    <t>CME - Листопад'20</t>
  </si>
  <si>
    <t>Euronext -Березень'21 (€/МT)</t>
  </si>
  <si>
    <t>TOCOM - Січень'20 (¥/МT)</t>
  </si>
  <si>
    <t>CME -Травень'20</t>
  </si>
  <si>
    <t>TOCOM - Грудень '20 (¥/МT)</t>
  </si>
  <si>
    <t>CME - Березень'20</t>
  </si>
  <si>
    <t>CME -Листопад'20</t>
  </si>
  <si>
    <t>CME - Січень'21</t>
  </si>
  <si>
    <t>Euronext -Січень'21 (€/МT)</t>
  </si>
  <si>
    <t>CME -Січень'21</t>
  </si>
  <si>
    <t>30 жовтня 2019 року</t>
  </si>
  <si>
    <t>CME - Грудень'19</t>
  </si>
  <si>
    <t>CME - Травень'20</t>
  </si>
  <si>
    <t>Euronext -Листопад'19 (€/МT)</t>
  </si>
  <si>
    <t>Euronext -Січень'20 (€/МT)</t>
  </si>
  <si>
    <t>Euronext -Березень'20 (€/МT)</t>
  </si>
  <si>
    <t>TOCOM - Березень'20 (¥/МT)</t>
  </si>
  <si>
    <t>TOCOM - Травень'20 (¥/МT)</t>
  </si>
  <si>
    <t>Euronext -Грудень'19 (€/МT)</t>
  </si>
  <si>
    <t>Euronext - Березень '20 (€/МT)</t>
  </si>
  <si>
    <t>Euronext - Травень '20 (€/МT)</t>
  </si>
  <si>
    <t>Euronext -Лютий'20 (€/МT)</t>
  </si>
  <si>
    <t>Euronext -Травень'20 (€/МT)</t>
  </si>
  <si>
    <t>CME -Листопад'19</t>
  </si>
  <si>
    <t>CME - Січень'20</t>
  </si>
  <si>
    <t>TOCOM - Грудень  '19 (¥/МT)</t>
  </si>
  <si>
    <t>TOCOM - Лютий '20 (¥/МT)</t>
  </si>
  <si>
    <t>TOCOM - Квітень '20 (¥/МT)</t>
  </si>
  <si>
    <t>CME -Грудень'19</t>
  </si>
  <si>
    <t>CME -Січень'20</t>
  </si>
  <si>
    <t>CME -Жовтень'19</t>
  </si>
  <si>
    <t>CME -Липень'20</t>
  </si>
  <si>
    <t>Euronext - Травень '21 (€/МT)</t>
  </si>
  <si>
    <t>CME - Березень'21</t>
  </si>
  <si>
    <t>CME -Березень'21</t>
  </si>
  <si>
    <t>CME - Травень'21</t>
  </si>
  <si>
    <t>CME -Грудень'20</t>
  </si>
  <si>
    <t>CME -Серпень'20</t>
  </si>
  <si>
    <t xml:space="preserve">         26 жовтня 2020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</si>
</sst>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82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b/>
      <sz val="9.5"/>
      <name val="Verdana"/>
      <family val="2"/>
    </font>
    <font>
      <sz val="9.5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  <font>
      <sz val="12"/>
      <color theme="6"/>
      <name val="Verdana"/>
      <family val="2"/>
    </font>
    <font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6" fillId="0" borderId="10" xfId="0" applyNumberFormat="1" applyFont="1" applyFill="1" applyBorder="1" applyAlignment="1">
      <alignment horizontal="center" vertical="top" wrapText="1"/>
    </xf>
    <xf numFmtId="189" fontId="77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8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88" fontId="76" fillId="0" borderId="17" xfId="0" applyNumberFormat="1" applyFont="1" applyFill="1" applyBorder="1" applyAlignment="1">
      <alignment horizontal="center" vertical="top" wrapText="1"/>
    </xf>
    <xf numFmtId="0" fontId="79" fillId="0" borderId="0" xfId="0" applyFont="1" applyAlignment="1">
      <alignment/>
    </xf>
    <xf numFmtId="192" fontId="78" fillId="0" borderId="10" xfId="0" applyNumberFormat="1" applyFont="1" applyFill="1" applyBorder="1" applyAlignment="1">
      <alignment horizontal="center" vertical="top" wrapText="1"/>
    </xf>
    <xf numFmtId="2" fontId="76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8" fillId="0" borderId="10" xfId="0" applyNumberFormat="1" applyFont="1" applyFill="1" applyBorder="1" applyAlignment="1">
      <alignment horizontal="center" vertical="top" wrapText="1"/>
    </xf>
    <xf numFmtId="2" fontId="76" fillId="0" borderId="17" xfId="0" applyNumberFormat="1" applyFont="1" applyFill="1" applyBorder="1" applyAlignment="1">
      <alignment horizontal="center" vertical="top" wrapText="1"/>
    </xf>
    <xf numFmtId="189" fontId="76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93" fontId="35" fillId="0" borderId="0" xfId="0" applyNumberFormat="1" applyFont="1" applyFill="1" applyAlignment="1">
      <alignment horizontal="center" vertical="center" wrapText="1"/>
    </xf>
    <xf numFmtId="188" fontId="80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8" fontId="78" fillId="0" borderId="10" xfId="0" applyNumberFormat="1" applyFont="1" applyFill="1" applyBorder="1" applyAlignment="1">
      <alignment horizontal="center" vertical="top" wrapText="1"/>
    </xf>
    <xf numFmtId="2" fontId="80" fillId="0" borderId="10" xfId="0" applyNumberFormat="1" applyFont="1" applyFill="1" applyBorder="1" applyAlignment="1">
      <alignment horizontal="center" vertical="top" wrapText="1"/>
    </xf>
    <xf numFmtId="0" fontId="81" fillId="0" borderId="10" xfId="0" applyFont="1" applyBorder="1" applyAlignment="1">
      <alignment/>
    </xf>
    <xf numFmtId="189" fontId="80" fillId="0" borderId="10" xfId="0" applyNumberFormat="1" applyFont="1" applyFill="1" applyBorder="1" applyAlignment="1">
      <alignment horizontal="center" vertical="top" wrapText="1"/>
    </xf>
    <xf numFmtId="188" fontId="7" fillId="0" borderId="16" xfId="0" applyNumberFormat="1" applyFont="1" applyFill="1" applyBorder="1" applyAlignment="1">
      <alignment horizontal="center" vertical="top" wrapText="1"/>
    </xf>
    <xf numFmtId="190" fontId="80" fillId="0" borderId="10" xfId="0" applyNumberFormat="1" applyFont="1" applyFill="1" applyBorder="1" applyAlignment="1">
      <alignment horizontal="center" vertical="top" wrapText="1"/>
    </xf>
    <xf numFmtId="188" fontId="80" fillId="0" borderId="17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188" fontId="77" fillId="0" borderId="10" xfId="0" applyNumberFormat="1" applyFont="1" applyFill="1" applyBorder="1" applyAlignment="1">
      <alignment horizontal="center" vertical="top" wrapText="1"/>
    </xf>
    <xf numFmtId="192" fontId="76" fillId="0" borderId="10" xfId="0" applyNumberFormat="1" applyFont="1" applyFill="1" applyBorder="1" applyAlignment="1">
      <alignment horizontal="center" vertical="top" wrapText="1"/>
    </xf>
    <xf numFmtId="192" fontId="77" fillId="0" borderId="10" xfId="0" applyNumberFormat="1" applyFont="1" applyFill="1" applyBorder="1" applyAlignment="1">
      <alignment horizontal="center" vertical="top" wrapText="1"/>
    </xf>
    <xf numFmtId="2" fontId="77" fillId="0" borderId="10" xfId="0" applyNumberFormat="1" applyFont="1" applyFill="1" applyBorder="1" applyAlignment="1">
      <alignment horizontal="center" vertical="top" wrapText="1"/>
    </xf>
    <xf numFmtId="2" fontId="77" fillId="0" borderId="17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13" fillId="0" borderId="0" xfId="0" applyNumberFormat="1" applyFont="1" applyAlignment="1">
      <alignment wrapText="1"/>
    </xf>
    <xf numFmtId="190" fontId="78" fillId="0" borderId="10" xfId="0" applyNumberFormat="1" applyFont="1" applyFill="1" applyBorder="1" applyAlignment="1">
      <alignment horizontal="center" vertical="top" wrapText="1"/>
    </xf>
    <xf numFmtId="190" fontId="77" fillId="0" borderId="10" xfId="0" applyNumberFormat="1" applyFont="1" applyFill="1" applyBorder="1" applyAlignment="1">
      <alignment horizontal="center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horizontal="right" vertical="center"/>
      <protection/>
    </xf>
    <xf numFmtId="0" fontId="24" fillId="0" borderId="0" xfId="0" applyFont="1" applyBorder="1" applyAlignment="1">
      <alignment horizontal="right" vertical="center" wrapText="1"/>
    </xf>
    <xf numFmtId="193" fontId="36" fillId="0" borderId="0" xfId="0" applyNumberFormat="1" applyFont="1" applyFill="1" applyAlignment="1">
      <alignment horizontal="center" vertical="center" wrapText="1"/>
    </xf>
    <xf numFmtId="2" fontId="26" fillId="0" borderId="0" xfId="0" applyNumberFormat="1" applyFont="1" applyBorder="1" applyAlignment="1" applyProtection="1">
      <alignment horizontal="right"/>
      <protection/>
    </xf>
    <xf numFmtId="0" fontId="26" fillId="0" borderId="0" xfId="0" applyFont="1" applyBorder="1" applyAlignment="1" applyProtection="1">
      <alignment horizontal="right"/>
      <protection/>
    </xf>
    <xf numFmtId="190" fontId="76" fillId="0" borderId="10" xfId="0" applyNumberFormat="1" applyFont="1" applyFill="1" applyBorder="1" applyAlignment="1">
      <alignment horizontal="center" vertical="top" wrapText="1"/>
    </xf>
    <xf numFmtId="188" fontId="80" fillId="0" borderId="10" xfId="0" applyNumberFormat="1" applyFont="1" applyFill="1" applyBorder="1" applyAlignment="1" quotePrefix="1">
      <alignment horizontal="center" vertical="top" wrapText="1"/>
    </xf>
    <xf numFmtId="192" fontId="80" fillId="0" borderId="10" xfId="0" applyNumberFormat="1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189" fontId="6" fillId="36" borderId="10" xfId="0" applyNumberFormat="1" applyFont="1" applyFill="1" applyBorder="1" applyAlignment="1">
      <alignment horizontal="center"/>
    </xf>
    <xf numFmtId="188" fontId="76" fillId="0" borderId="10" xfId="0" applyNumberFormat="1" applyFont="1" applyFill="1" applyBorder="1" applyAlignment="1" quotePrefix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73;&#1086;&#1090;&#1072;%20&#1040;&#1075;&#1088;&#1086;&#1082;&#1086;&#1085;&#1092;&#1077;&#1076;&#1080;&#1088;&#1072;&#1094;&#1080;&#1103;\01.11.2019_prices_com-exch_1_1_0_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ме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5" sqref="C5"/>
    </sheetView>
  </sheetViews>
  <sheetFormatPr defaultColWidth="9.00390625" defaultRowHeight="15" customHeight="1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4" customWidth="1"/>
    <col min="8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5" customHeight="1">
      <c r="D1" s="121"/>
      <c r="G1"/>
      <c r="H1"/>
      <c r="I1"/>
    </row>
    <row r="2" s="11" customFormat="1" ht="15" customHeight="1">
      <c r="B2" s="28" t="s">
        <v>0</v>
      </c>
    </row>
    <row r="3" spans="7:9" ht="15" customHeight="1">
      <c r="G3"/>
      <c r="H3"/>
      <c r="I3"/>
    </row>
    <row r="4" spans="2:6" s="1" customFormat="1" ht="15" customHeight="1">
      <c r="B4" s="135"/>
      <c r="C4" s="167" t="s">
        <v>127</v>
      </c>
      <c r="D4" s="168"/>
      <c r="E4" s="168"/>
      <c r="F4" s="169"/>
    </row>
    <row r="5" spans="2:6" s="2" customFormat="1" ht="105" customHeight="1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</row>
    <row r="6" spans="2:9" ht="15" customHeight="1">
      <c r="B6" s="3" t="s">
        <v>4</v>
      </c>
      <c r="C6" s="131" t="s">
        <v>5</v>
      </c>
      <c r="D6" s="132"/>
      <c r="E6" s="131" t="s">
        <v>6</v>
      </c>
      <c r="F6" s="132"/>
      <c r="G6"/>
      <c r="H6"/>
      <c r="I6"/>
    </row>
    <row r="7" spans="2:6" s="5" customFormat="1" ht="15" customHeight="1">
      <c r="B7" s="23" t="s">
        <v>88</v>
      </c>
      <c r="C7" s="191">
        <v>0.014</v>
      </c>
      <c r="D7" s="13">
        <v>4.17</v>
      </c>
      <c r="E7" s="191">
        <f aca="true" t="shared" si="0" ref="E7:F9">C7*39.3683</f>
        <v>0.5511562</v>
      </c>
      <c r="F7" s="12">
        <f t="shared" si="0"/>
        <v>164.165811</v>
      </c>
    </row>
    <row r="8" spans="2:6" s="5" customFormat="1" ht="15" customHeight="1">
      <c r="B8" s="23" t="s">
        <v>122</v>
      </c>
      <c r="C8" s="191">
        <v>0.016</v>
      </c>
      <c r="D8" s="13">
        <v>4.174</v>
      </c>
      <c r="E8" s="191">
        <f t="shared" si="0"/>
        <v>0.6298928</v>
      </c>
      <c r="F8" s="12">
        <f t="shared" si="0"/>
        <v>164.32328420000002</v>
      </c>
    </row>
    <row r="9" spans="2:17" s="5" customFormat="1" ht="15" customHeight="1">
      <c r="B9" s="23" t="s">
        <v>124</v>
      </c>
      <c r="C9" s="191">
        <v>0.02</v>
      </c>
      <c r="D9" s="13">
        <v>4.186</v>
      </c>
      <c r="E9" s="191">
        <f t="shared" si="0"/>
        <v>0.787366</v>
      </c>
      <c r="F9" s="12">
        <f t="shared" si="0"/>
        <v>164.79570379999998</v>
      </c>
      <c r="G9" s="46"/>
      <c r="H9" s="46"/>
      <c r="I9" s="46"/>
      <c r="J9" s="61"/>
      <c r="K9" s="46"/>
      <c r="L9" s="46"/>
      <c r="M9" s="46"/>
      <c r="N9" s="46"/>
      <c r="O9" s="46"/>
      <c r="P9" s="46"/>
      <c r="Q9" s="46"/>
    </row>
    <row r="10" spans="2:17" s="5" customFormat="1" ht="15" customHeight="1">
      <c r="B10" s="23"/>
      <c r="C10" s="120"/>
      <c r="D10" s="137"/>
      <c r="E10" s="139"/>
      <c r="F10" s="64"/>
      <c r="G10" s="46"/>
      <c r="H10" s="46"/>
      <c r="I10" s="46"/>
      <c r="J10" s="61"/>
      <c r="K10" s="46"/>
      <c r="L10" s="46"/>
      <c r="M10" s="46"/>
      <c r="N10" s="46"/>
      <c r="O10" s="46"/>
      <c r="P10" s="46"/>
      <c r="Q10" s="46"/>
    </row>
    <row r="11" spans="2:17" s="5" customFormat="1" ht="15" customHeight="1" hidden="1">
      <c r="B11" s="25" t="s">
        <v>4</v>
      </c>
      <c r="C11" s="183" t="s">
        <v>83</v>
      </c>
      <c r="D11" s="184"/>
      <c r="E11" s="183" t="s">
        <v>6</v>
      </c>
      <c r="F11" s="184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5" customHeight="1" hidden="1">
      <c r="B12" s="23" t="s">
        <v>84</v>
      </c>
      <c r="C12" s="122">
        <v>0</v>
      </c>
      <c r="D12" s="84" t="s">
        <v>72</v>
      </c>
      <c r="E12" s="125">
        <f>C13/$D$86</f>
        <v>0</v>
      </c>
      <c r="F12" s="68" t="s">
        <v>72</v>
      </c>
      <c r="G12" s="26"/>
      <c r="H12" s="40"/>
      <c r="I12" s="40"/>
      <c r="J12" s="40"/>
      <c r="K12" s="26"/>
      <c r="L12" s="40"/>
      <c r="M12" s="40"/>
      <c r="N12" s="40"/>
      <c r="O12" s="40"/>
      <c r="P12" s="40"/>
      <c r="Q12" s="40"/>
    </row>
    <row r="13" spans="2:17" ht="15" customHeight="1" hidden="1">
      <c r="B13" s="23" t="s">
        <v>85</v>
      </c>
      <c r="C13" s="122">
        <v>0</v>
      </c>
      <c r="D13" s="84" t="s">
        <v>72</v>
      </c>
      <c r="E13" s="125">
        <f>C14/$D$86</f>
        <v>0</v>
      </c>
      <c r="F13" s="68" t="s">
        <v>72</v>
      </c>
      <c r="G13" s="40"/>
      <c r="H13" s="26"/>
      <c r="I13" s="26"/>
      <c r="J13" s="40"/>
      <c r="K13" s="40"/>
      <c r="L13" s="26"/>
      <c r="M13" s="40"/>
      <c r="N13" s="40"/>
      <c r="O13" s="40"/>
      <c r="P13" s="40"/>
      <c r="Q13" s="40"/>
    </row>
    <row r="14" spans="2:18" s="5" customFormat="1" ht="15" customHeight="1" hidden="1">
      <c r="B14" s="23" t="s">
        <v>91</v>
      </c>
      <c r="C14" s="122">
        <v>0</v>
      </c>
      <c r="D14" s="84" t="s">
        <v>72</v>
      </c>
      <c r="E14" s="125">
        <f>C14/$D$86</f>
        <v>0</v>
      </c>
      <c r="F14" s="68" t="s">
        <v>72</v>
      </c>
      <c r="G14" s="40"/>
      <c r="H14" s="61"/>
      <c r="I14" s="61"/>
      <c r="J14" s="40"/>
      <c r="K14" s="40"/>
      <c r="L14" s="61"/>
      <c r="M14" s="40"/>
      <c r="N14" s="40"/>
      <c r="O14" s="40"/>
      <c r="P14" s="40"/>
      <c r="Q14" s="40"/>
      <c r="R14" s="40"/>
    </row>
    <row r="15" spans="2:17" s="5" customFormat="1" ht="15" customHeight="1" hidden="1">
      <c r="B15" s="23"/>
      <c r="C15" s="127"/>
      <c r="D15" s="6"/>
      <c r="E15" s="136"/>
      <c r="F15" s="6"/>
      <c r="G15" s="61"/>
      <c r="H15" s="46"/>
      <c r="I15" s="46"/>
      <c r="J15" s="46"/>
      <c r="K15" s="61"/>
      <c r="L15" s="46"/>
      <c r="M15" s="46"/>
      <c r="N15" s="46"/>
      <c r="O15" s="46"/>
      <c r="P15" s="46"/>
      <c r="Q15" s="46"/>
    </row>
    <row r="16" spans="2:17" s="5" customFormat="1" ht="15" customHeight="1">
      <c r="B16" s="25" t="s">
        <v>4</v>
      </c>
      <c r="C16" s="131" t="s">
        <v>7</v>
      </c>
      <c r="D16" s="132"/>
      <c r="E16" s="131" t="s">
        <v>6</v>
      </c>
      <c r="F16" s="132"/>
      <c r="G16" s="46"/>
      <c r="H16" s="61"/>
      <c r="I16" s="61"/>
      <c r="J16" s="46"/>
      <c r="K16" s="46"/>
      <c r="L16" s="61"/>
      <c r="M16" s="46"/>
      <c r="N16" s="46"/>
      <c r="O16" s="46"/>
      <c r="P16" s="46"/>
      <c r="Q16" s="46"/>
    </row>
    <row r="17" spans="2:17" s="5" customFormat="1" ht="15" customHeight="1">
      <c r="B17" s="71" t="s">
        <v>77</v>
      </c>
      <c r="C17" s="125">
        <v>0</v>
      </c>
      <c r="D17" s="68">
        <v>196.5</v>
      </c>
      <c r="E17" s="125">
        <f aca="true" t="shared" si="1" ref="E17:F19">C17/$D$86</f>
        <v>0</v>
      </c>
      <c r="F17" s="68">
        <f t="shared" si="1"/>
        <v>232.54437869822485</v>
      </c>
      <c r="G17" s="46"/>
      <c r="H17" s="46"/>
      <c r="I17" s="46"/>
      <c r="J17" s="26"/>
      <c r="K17" s="46"/>
      <c r="L17" s="46"/>
      <c r="M17" s="46"/>
      <c r="N17" s="46"/>
      <c r="O17" s="46"/>
      <c r="P17" s="46"/>
      <c r="Q17" s="46"/>
    </row>
    <row r="18" spans="2:17" s="5" customFormat="1" ht="15" customHeight="1">
      <c r="B18" s="71" t="s">
        <v>97</v>
      </c>
      <c r="C18" s="123">
        <v>0.39</v>
      </c>
      <c r="D18" s="12">
        <v>190.25</v>
      </c>
      <c r="E18" s="123">
        <f t="shared" si="1"/>
        <v>0.46153846153846156</v>
      </c>
      <c r="F18" s="68">
        <f t="shared" si="1"/>
        <v>225.14792899408286</v>
      </c>
      <c r="G18" s="26"/>
      <c r="H18" s="46"/>
      <c r="I18" s="46"/>
      <c r="J18" s="46"/>
      <c r="K18" s="26"/>
      <c r="L18" s="46"/>
      <c r="M18" s="46"/>
      <c r="N18" s="46"/>
      <c r="O18" s="46"/>
      <c r="P18" s="46"/>
      <c r="Q18" s="46"/>
    </row>
    <row r="19" spans="2:17" ht="15" customHeight="1">
      <c r="B19" s="71" t="s">
        <v>90</v>
      </c>
      <c r="C19" s="123">
        <v>0.26</v>
      </c>
      <c r="D19" s="12">
        <v>190.25</v>
      </c>
      <c r="E19" s="123">
        <f t="shared" si="1"/>
        <v>0.3076923076923077</v>
      </c>
      <c r="F19" s="68">
        <f t="shared" si="1"/>
        <v>225.14792899408286</v>
      </c>
      <c r="G19" s="46"/>
      <c r="H19" s="26"/>
      <c r="I19" s="26"/>
      <c r="J19" s="46"/>
      <c r="K19" s="46"/>
      <c r="L19" s="26"/>
      <c r="M19" s="46"/>
      <c r="N19" s="46"/>
      <c r="O19" s="46"/>
      <c r="P19" s="46"/>
      <c r="Q19" s="46"/>
    </row>
    <row r="20" spans="2:18" s="5" customFormat="1" ht="15" customHeight="1">
      <c r="B20" s="23"/>
      <c r="C20" s="110"/>
      <c r="D20" s="6"/>
      <c r="E20" s="130"/>
      <c r="F20" s="64"/>
      <c r="G20" s="46"/>
      <c r="H20" s="46"/>
      <c r="I20" s="46"/>
      <c r="J20" s="46"/>
      <c r="K20" s="46"/>
      <c r="L20" s="46"/>
      <c r="M20" s="61"/>
      <c r="N20" s="46"/>
      <c r="O20" s="46"/>
      <c r="P20" s="46"/>
      <c r="Q20" s="46"/>
      <c r="R20" s="46"/>
    </row>
    <row r="21" spans="2:17" ht="15" customHeight="1">
      <c r="B21" s="25" t="s">
        <v>8</v>
      </c>
      <c r="C21" s="183" t="s">
        <v>5</v>
      </c>
      <c r="D21" s="184"/>
      <c r="E21" s="185" t="s">
        <v>6</v>
      </c>
      <c r="F21" s="185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 customHeight="1">
      <c r="B22" s="23" t="s">
        <v>88</v>
      </c>
      <c r="C22" s="110">
        <v>0.126</v>
      </c>
      <c r="D22" s="68">
        <v>6.194</v>
      </c>
      <c r="E22" s="110">
        <f aca="true" t="shared" si="2" ref="E22:F24">C22*36.7437</f>
        <v>4.629706199999999</v>
      </c>
      <c r="F22" s="12">
        <f t="shared" si="2"/>
        <v>227.59047779999997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 customHeight="1">
      <c r="B23" s="23" t="s">
        <v>122</v>
      </c>
      <c r="C23" s="110">
        <v>0.122</v>
      </c>
      <c r="D23" s="12">
        <v>6.194</v>
      </c>
      <c r="E23" s="110">
        <f t="shared" si="2"/>
        <v>4.4827314</v>
      </c>
      <c r="F23" s="12">
        <f t="shared" si="2"/>
        <v>227.59047779999997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 customHeight="1">
      <c r="B24" s="23" t="s">
        <v>124</v>
      </c>
      <c r="C24" s="110">
        <v>0.114</v>
      </c>
      <c r="D24" s="12">
        <v>6.184</v>
      </c>
      <c r="E24" s="110">
        <f t="shared" si="2"/>
        <v>4.1887818</v>
      </c>
      <c r="F24" s="12">
        <f t="shared" si="2"/>
        <v>227.22304079999998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 customHeight="1">
      <c r="B25" s="124"/>
      <c r="C25" s="110"/>
      <c r="D25" s="6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" customHeight="1">
      <c r="B26" s="25" t="s">
        <v>8</v>
      </c>
      <c r="C26" s="185" t="s">
        <v>9</v>
      </c>
      <c r="D26" s="185"/>
      <c r="E26" s="131" t="s">
        <v>10</v>
      </c>
      <c r="F26" s="132"/>
      <c r="G26" s="46"/>
      <c r="H26" s="46"/>
      <c r="I26" s="46"/>
      <c r="J26" s="46"/>
      <c r="K26" s="46"/>
      <c r="L26" s="46"/>
      <c r="M26" s="46"/>
      <c r="N26" s="61"/>
      <c r="O26" s="46"/>
      <c r="P26" s="46"/>
      <c r="Q26" s="46"/>
      <c r="R26" s="46"/>
    </row>
    <row r="27" spans="2:21" s="5" customFormat="1" ht="15" customHeight="1">
      <c r="B27" s="71" t="s">
        <v>80</v>
      </c>
      <c r="C27" s="123">
        <v>1.19</v>
      </c>
      <c r="D27" s="68">
        <v>207.25</v>
      </c>
      <c r="E27" s="123">
        <f aca="true" t="shared" si="3" ref="E27:F29">C27/$D$86</f>
        <v>1.4082840236686391</v>
      </c>
      <c r="F27" s="68">
        <f t="shared" si="3"/>
        <v>245.2662721893491</v>
      </c>
      <c r="G27" s="46"/>
      <c r="H27" s="46"/>
      <c r="I27" s="46"/>
      <c r="J27" s="46"/>
      <c r="K27" s="46"/>
      <c r="L27" s="46"/>
      <c r="M27" s="46"/>
      <c r="N27" s="46"/>
      <c r="O27" s="61"/>
      <c r="P27" s="46"/>
      <c r="Q27" s="46"/>
      <c r="R27" s="46"/>
      <c r="S27" s="32"/>
      <c r="T27" s="32"/>
      <c r="U27" s="32"/>
    </row>
    <row r="28" spans="2:21" s="5" customFormat="1" ht="15" customHeight="1">
      <c r="B28" s="71" t="s">
        <v>87</v>
      </c>
      <c r="C28" s="123">
        <v>0.95</v>
      </c>
      <c r="D28" s="12">
        <v>207.5</v>
      </c>
      <c r="E28" s="123">
        <f t="shared" si="3"/>
        <v>1.1242603550295858</v>
      </c>
      <c r="F28" s="68">
        <f t="shared" si="3"/>
        <v>245.5621301775148</v>
      </c>
      <c r="G28" s="46"/>
      <c r="H28" s="46"/>
      <c r="I28" s="46"/>
      <c r="J28" s="46"/>
      <c r="K28" s="46"/>
      <c r="L28" s="46"/>
      <c r="M28" s="46"/>
      <c r="N28" s="46"/>
      <c r="O28" s="46"/>
      <c r="P28" s="61"/>
      <c r="Q28" s="46"/>
      <c r="R28" s="46"/>
      <c r="S28" s="32"/>
      <c r="T28" s="32"/>
      <c r="U28" s="32"/>
    </row>
    <row r="29" spans="2:21" s="5" customFormat="1" ht="15" customHeight="1">
      <c r="B29" s="71" t="s">
        <v>121</v>
      </c>
      <c r="C29" s="123">
        <v>1.32</v>
      </c>
      <c r="D29" s="12">
        <v>205.25</v>
      </c>
      <c r="E29" s="123">
        <f t="shared" si="3"/>
        <v>1.562130177514793</v>
      </c>
      <c r="F29" s="68">
        <f t="shared" si="3"/>
        <v>242.89940828402368</v>
      </c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61"/>
      <c r="R29" s="46"/>
      <c r="S29" s="32"/>
      <c r="T29" s="32"/>
      <c r="U29" s="32"/>
    </row>
    <row r="30" spans="2:21" ht="15" customHeight="1">
      <c r="B30" s="23"/>
      <c r="C30" s="65"/>
      <c r="D30" s="4"/>
      <c r="E30" s="123"/>
      <c r="F30" s="4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61"/>
      <c r="R30" s="46"/>
      <c r="S30" s="33"/>
      <c r="T30" s="33"/>
      <c r="U30" s="33"/>
    </row>
    <row r="31" spans="2:21" ht="15" customHeight="1">
      <c r="B31" s="25" t="s">
        <v>11</v>
      </c>
      <c r="C31" s="185" t="s">
        <v>12</v>
      </c>
      <c r="D31" s="185"/>
      <c r="E31" s="185" t="s">
        <v>10</v>
      </c>
      <c r="F31" s="185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26"/>
      <c r="R31" s="46"/>
      <c r="S31" s="33"/>
      <c r="T31" s="33"/>
      <c r="U31" s="33"/>
    </row>
    <row r="32" spans="2:18" s="5" customFormat="1" ht="15" customHeight="1">
      <c r="B32" s="71" t="s">
        <v>77</v>
      </c>
      <c r="C32" s="123">
        <v>0.26</v>
      </c>
      <c r="D32" s="12">
        <v>391</v>
      </c>
      <c r="E32" s="123">
        <f aca="true" t="shared" si="4" ref="E32:F34">C32/$D$86</f>
        <v>0.3076923076923077</v>
      </c>
      <c r="F32" s="68">
        <f t="shared" si="4"/>
        <v>462.72189349112426</v>
      </c>
      <c r="G32" s="46"/>
      <c r="H32" s="46"/>
      <c r="I32" s="46"/>
      <c r="J32" s="46"/>
      <c r="K32" s="46"/>
      <c r="L32" s="46"/>
      <c r="M32" s="46"/>
      <c r="N32" s="46"/>
      <c r="O32" s="26"/>
      <c r="P32" s="46"/>
      <c r="Q32" s="46"/>
      <c r="R32" s="46"/>
    </row>
    <row r="33" spans="2:18" s="5" customFormat="1" ht="15" customHeight="1">
      <c r="B33" s="71" t="s">
        <v>81</v>
      </c>
      <c r="C33" s="123">
        <v>0.57</v>
      </c>
      <c r="D33" s="12">
        <v>395</v>
      </c>
      <c r="E33" s="123">
        <f t="shared" si="4"/>
        <v>0.6745562130177515</v>
      </c>
      <c r="F33" s="68">
        <f t="shared" si="4"/>
        <v>467.4556213017752</v>
      </c>
      <c r="G33" s="46"/>
      <c r="H33" s="46"/>
      <c r="I33" s="46"/>
      <c r="J33" s="46"/>
      <c r="K33" s="46"/>
      <c r="L33" s="46"/>
      <c r="M33" s="46"/>
      <c r="N33" s="46"/>
      <c r="O33" s="46"/>
      <c r="P33" s="26"/>
      <c r="Q33" s="46"/>
      <c r="R33" s="46"/>
    </row>
    <row r="34" spans="2:18" s="5" customFormat="1" ht="15" customHeight="1">
      <c r="B34" s="71" t="s">
        <v>90</v>
      </c>
      <c r="C34" s="123">
        <v>0.32</v>
      </c>
      <c r="D34" s="12">
        <v>395</v>
      </c>
      <c r="E34" s="123">
        <f t="shared" si="4"/>
        <v>0.37869822485207105</v>
      </c>
      <c r="F34" s="68">
        <f t="shared" si="4"/>
        <v>467.4556213017752</v>
      </c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26"/>
      <c r="R34" s="46"/>
    </row>
    <row r="35" spans="2:18" ht="15" customHeight="1">
      <c r="B35" s="47"/>
      <c r="C35" s="65"/>
      <c r="E35" s="134"/>
      <c r="F35" s="6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26"/>
    </row>
    <row r="36" spans="2:18" ht="15" customHeight="1">
      <c r="B36" s="25" t="s">
        <v>13</v>
      </c>
      <c r="C36" s="180" t="s">
        <v>5</v>
      </c>
      <c r="D36" s="181"/>
      <c r="E36" s="180" t="s">
        <v>6</v>
      </c>
      <c r="F36" s="181"/>
      <c r="G36" s="46"/>
      <c r="H36" s="46"/>
      <c r="I36" s="46"/>
      <c r="J36" s="46"/>
      <c r="K36" s="46"/>
      <c r="L36" s="46"/>
      <c r="M36" s="46"/>
      <c r="N36" s="46"/>
      <c r="O36" s="61"/>
      <c r="P36" s="46"/>
      <c r="Q36" s="46"/>
      <c r="R36" s="46"/>
    </row>
    <row r="37" spans="2:18" s="5" customFormat="1" ht="15" customHeight="1">
      <c r="B37" s="23" t="s">
        <v>88</v>
      </c>
      <c r="C37" s="130">
        <v>0.03</v>
      </c>
      <c r="D37" s="72">
        <v>3.062</v>
      </c>
      <c r="E37" s="130">
        <f aca="true" t="shared" si="5" ref="E37:F39">C37*58.0164</f>
        <v>1.740492</v>
      </c>
      <c r="F37" s="68">
        <f t="shared" si="5"/>
        <v>177.6462168</v>
      </c>
      <c r="G37" s="46"/>
      <c r="H37" s="46"/>
      <c r="I37" s="46"/>
      <c r="J37" s="46"/>
      <c r="K37" s="46"/>
      <c r="L37" s="46"/>
      <c r="M37" s="46"/>
      <c r="N37" s="46"/>
      <c r="O37" s="46"/>
      <c r="P37" s="61"/>
      <c r="Q37" s="46"/>
      <c r="R37" s="46"/>
    </row>
    <row r="38" spans="2:18" s="5" customFormat="1" ht="15" customHeight="1">
      <c r="B38" s="23" t="s">
        <v>94</v>
      </c>
      <c r="C38" s="130">
        <v>0.026</v>
      </c>
      <c r="D38" s="72">
        <v>3.04</v>
      </c>
      <c r="E38" s="130">
        <f t="shared" si="5"/>
        <v>1.5084263999999998</v>
      </c>
      <c r="F38" s="68">
        <f t="shared" si="5"/>
        <v>176.369856</v>
      </c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61"/>
      <c r="R38" s="46"/>
    </row>
    <row r="39" spans="2:18" s="5" customFormat="1" ht="15" customHeight="1">
      <c r="B39" s="23" t="s">
        <v>101</v>
      </c>
      <c r="C39" s="165">
        <v>0.01</v>
      </c>
      <c r="D39" s="72">
        <v>3.012</v>
      </c>
      <c r="E39" s="165">
        <f t="shared" si="5"/>
        <v>0.580164</v>
      </c>
      <c r="F39" s="68">
        <f t="shared" si="5"/>
        <v>174.74539679999998</v>
      </c>
      <c r="G39" s="46"/>
      <c r="H39" s="46"/>
      <c r="I39" s="46"/>
      <c r="J39" s="46"/>
      <c r="K39" s="46"/>
      <c r="L39" s="46"/>
      <c r="M39" s="46"/>
      <c r="N39" s="46"/>
      <c r="O39" s="46"/>
      <c r="P39" s="45"/>
      <c r="Q39" s="46"/>
      <c r="R39" s="46"/>
    </row>
    <row r="40" spans="2:18" s="5" customFormat="1" ht="15" customHeight="1">
      <c r="B40" s="124"/>
      <c r="C40" s="110"/>
      <c r="D40" s="6"/>
      <c r="E40" s="110"/>
      <c r="F40" s="68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5"/>
      <c r="R40" s="46"/>
    </row>
    <row r="41" spans="2:18" ht="15" customHeight="1">
      <c r="B41" s="25" t="s">
        <v>14</v>
      </c>
      <c r="C41" s="180" t="s">
        <v>5</v>
      </c>
      <c r="D41" s="181"/>
      <c r="E41" s="180" t="s">
        <v>6</v>
      </c>
      <c r="F41" s="181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5"/>
    </row>
    <row r="42" spans="2:17" s="5" customFormat="1" ht="15" customHeight="1">
      <c r="B42" s="23" t="s">
        <v>95</v>
      </c>
      <c r="C42" s="166">
        <v>0.04</v>
      </c>
      <c r="D42" s="72">
        <v>10.862</v>
      </c>
      <c r="E42" s="166">
        <f>C42*36.7437</f>
        <v>1.4697479999999998</v>
      </c>
      <c r="F42" s="68">
        <f aca="true" t="shared" si="6" ref="E42:F44">D42*36.7437</f>
        <v>399.1100694</v>
      </c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70"/>
    </row>
    <row r="43" spans="2:13" s="5" customFormat="1" ht="15" customHeight="1">
      <c r="B43" s="23" t="s">
        <v>98</v>
      </c>
      <c r="C43" s="166">
        <v>0.024</v>
      </c>
      <c r="D43" s="72">
        <v>10.836</v>
      </c>
      <c r="E43" s="166">
        <f t="shared" si="6"/>
        <v>0.8818488</v>
      </c>
      <c r="F43" s="68">
        <f t="shared" si="6"/>
        <v>398.15473319999995</v>
      </c>
      <c r="G43" s="22"/>
      <c r="H43" s="22"/>
      <c r="I43" s="22"/>
      <c r="K43" s="22"/>
      <c r="L43" s="22"/>
      <c r="M43" s="22"/>
    </row>
    <row r="44" spans="2:13" s="5" customFormat="1" ht="15" customHeight="1">
      <c r="B44" s="23" t="s">
        <v>123</v>
      </c>
      <c r="C44" s="166">
        <v>0.014</v>
      </c>
      <c r="D44" s="72">
        <v>10.676</v>
      </c>
      <c r="E44" s="166">
        <f t="shared" si="6"/>
        <v>0.5144118</v>
      </c>
      <c r="F44" s="68">
        <f t="shared" si="6"/>
        <v>392.27574119999997</v>
      </c>
      <c r="G44" s="22"/>
      <c r="H44" s="22"/>
      <c r="I44" s="22"/>
      <c r="K44" s="22"/>
      <c r="L44" s="22"/>
      <c r="M44" s="22"/>
    </row>
    <row r="45" spans="2:13" s="5" customFormat="1" ht="15" customHeight="1" hidden="1">
      <c r="B45" s="23"/>
      <c r="C45" s="133"/>
      <c r="D45" s="72"/>
      <c r="E45" s="130"/>
      <c r="F45" s="68"/>
      <c r="G45" s="22"/>
      <c r="H45" s="22"/>
      <c r="I45" s="22"/>
      <c r="K45" s="22"/>
      <c r="L45" s="22"/>
      <c r="M45" s="22"/>
    </row>
    <row r="46" spans="2:13" s="5" customFormat="1" ht="15" customHeight="1" hidden="1">
      <c r="B46" s="25" t="s">
        <v>14</v>
      </c>
      <c r="C46" s="183" t="s">
        <v>73</v>
      </c>
      <c r="D46" s="184"/>
      <c r="E46" s="183" t="s">
        <v>6</v>
      </c>
      <c r="F46" s="184"/>
      <c r="G46" s="22"/>
      <c r="H46" s="22"/>
      <c r="I46" s="22"/>
      <c r="K46" s="22"/>
      <c r="L46" s="22"/>
      <c r="M46" s="22"/>
    </row>
    <row r="47" spans="2:13" s="5" customFormat="1" ht="15" customHeight="1" hidden="1">
      <c r="B47" s="23" t="s">
        <v>78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 customHeight="1" hidden="1">
      <c r="B48" s="23" t="s">
        <v>86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 customHeight="1" hidden="1">
      <c r="B49" s="23" t="s">
        <v>93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 customHeight="1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 customHeight="1">
      <c r="B51" s="25" t="s">
        <v>15</v>
      </c>
      <c r="C51" s="180" t="s">
        <v>16</v>
      </c>
      <c r="D51" s="181"/>
      <c r="E51" s="180" t="s">
        <v>6</v>
      </c>
      <c r="F51" s="181"/>
      <c r="G51"/>
      <c r="H51"/>
      <c r="I51"/>
      <c r="J51" s="5"/>
    </row>
    <row r="52" spans="2:19" s="21" customFormat="1" ht="15" customHeight="1">
      <c r="B52" s="23" t="s">
        <v>88</v>
      </c>
      <c r="C52" s="166">
        <v>3.2</v>
      </c>
      <c r="D52" s="73">
        <v>389.4</v>
      </c>
      <c r="E52" s="166">
        <f>C52*1.1023</f>
        <v>3.5273600000000003</v>
      </c>
      <c r="F52" s="73">
        <f aca="true" t="shared" si="7" ref="E52:F54">D52*1.1023</f>
        <v>429.23562</v>
      </c>
      <c r="G52" s="5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2:19" s="21" customFormat="1" ht="15" customHeight="1">
      <c r="B53" s="23" t="s">
        <v>98</v>
      </c>
      <c r="C53" s="166">
        <v>3.5</v>
      </c>
      <c r="D53" s="73">
        <v>382.6</v>
      </c>
      <c r="E53" s="166">
        <f t="shared" si="7"/>
        <v>3.8580500000000004</v>
      </c>
      <c r="F53" s="73">
        <f t="shared" si="7"/>
        <v>421.73998000000006</v>
      </c>
      <c r="G53" s="5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  <row r="54" spans="2:19" ht="15" customHeight="1">
      <c r="B54" s="23" t="s">
        <v>123</v>
      </c>
      <c r="C54" s="166">
        <v>2.1</v>
      </c>
      <c r="D54" s="73">
        <v>368.8</v>
      </c>
      <c r="E54" s="166">
        <f>C54*1.1023</f>
        <v>2.31483</v>
      </c>
      <c r="F54" s="73">
        <f t="shared" si="7"/>
        <v>406.52824000000004</v>
      </c>
      <c r="G54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</row>
    <row r="55" spans="2:19" ht="15" customHeight="1">
      <c r="B55" s="128"/>
      <c r="C55" s="126"/>
      <c r="D55" s="64"/>
      <c r="E55" s="134"/>
      <c r="F55" s="64"/>
      <c r="G55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</row>
    <row r="56" spans="2:19" ht="15" customHeight="1">
      <c r="B56" s="25" t="s">
        <v>17</v>
      </c>
      <c r="C56" s="180" t="s">
        <v>18</v>
      </c>
      <c r="D56" s="181"/>
      <c r="E56" s="180" t="s">
        <v>19</v>
      </c>
      <c r="F56" s="181"/>
      <c r="G5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2:21" s="22" customFormat="1" ht="15" customHeight="1">
      <c r="B57" s="23" t="s">
        <v>88</v>
      </c>
      <c r="C57" s="130">
        <v>0.35</v>
      </c>
      <c r="D57" s="68">
        <v>34.48</v>
      </c>
      <c r="E57" s="130">
        <f aca="true" t="shared" si="8" ref="E57:F59">C57/454*1000</f>
        <v>0.7709251101321585</v>
      </c>
      <c r="F57" s="68">
        <f t="shared" si="8"/>
        <v>75.94713656387664</v>
      </c>
      <c r="G57" s="2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4"/>
      <c r="U57" s="44"/>
    </row>
    <row r="58" spans="2:21" s="22" customFormat="1" ht="15" customHeight="1">
      <c r="B58" s="23" t="s">
        <v>98</v>
      </c>
      <c r="C58" s="130">
        <v>0.29</v>
      </c>
      <c r="D58" s="68">
        <v>34.19</v>
      </c>
      <c r="E58" s="130">
        <f t="shared" si="8"/>
        <v>0.6387665198237885</v>
      </c>
      <c r="F58" s="68">
        <f t="shared" si="8"/>
        <v>75.30837004405286</v>
      </c>
      <c r="G58" s="30"/>
      <c r="H58" s="26"/>
      <c r="I58" s="26"/>
      <c r="J58" s="5"/>
      <c r="K58" s="30"/>
      <c r="L58" s="26"/>
      <c r="M58" s="30"/>
      <c r="N58" s="44"/>
      <c r="O58" s="43"/>
      <c r="P58" s="44"/>
      <c r="Q58" s="44"/>
      <c r="R58" s="44"/>
      <c r="S58" s="44"/>
      <c r="T58" s="44"/>
      <c r="U58" s="44"/>
    </row>
    <row r="59" spans="2:21" ht="15" customHeight="1">
      <c r="B59" s="23" t="s">
        <v>123</v>
      </c>
      <c r="C59" s="130">
        <v>0.19</v>
      </c>
      <c r="D59" s="68">
        <v>33.9</v>
      </c>
      <c r="E59" s="130">
        <f t="shared" si="8"/>
        <v>0.4185022026431718</v>
      </c>
      <c r="F59" s="68">
        <f t="shared" si="8"/>
        <v>74.66960352422907</v>
      </c>
      <c r="G59" s="46"/>
      <c r="H59" s="46"/>
      <c r="I59" s="46"/>
      <c r="J59" s="61"/>
      <c r="K59" s="46"/>
      <c r="L59" s="46"/>
      <c r="M59" s="46"/>
      <c r="N59" s="46"/>
      <c r="O59" s="46"/>
      <c r="P59" s="46"/>
      <c r="Q59" s="46"/>
      <c r="R59" s="62"/>
      <c r="S59" s="44"/>
      <c r="T59" s="44"/>
      <c r="U59" s="44"/>
    </row>
    <row r="60" spans="2:21" ht="15" customHeight="1" thickBot="1">
      <c r="B60" s="51"/>
      <c r="C60" s="123"/>
      <c r="D60" s="68"/>
      <c r="E60" s="134"/>
      <c r="F60" s="64"/>
      <c r="G60" s="46"/>
      <c r="H60" s="46"/>
      <c r="I60" s="46"/>
      <c r="J60" s="61"/>
      <c r="K60" s="46"/>
      <c r="L60" s="46"/>
      <c r="M60" s="46"/>
      <c r="N60" s="46"/>
      <c r="O60" s="46"/>
      <c r="P60" s="46"/>
      <c r="Q60" s="46"/>
      <c r="R60" s="46"/>
      <c r="S60" s="44"/>
      <c r="T60" s="44"/>
      <c r="U60" s="44"/>
    </row>
    <row r="61" spans="2:21" ht="15" customHeight="1" thickBot="1">
      <c r="B61" s="25" t="s">
        <v>20</v>
      </c>
      <c r="C61" s="180" t="s">
        <v>21</v>
      </c>
      <c r="D61" s="181"/>
      <c r="E61" s="180" t="s">
        <v>6</v>
      </c>
      <c r="F61" s="181"/>
      <c r="G61" s="46"/>
      <c r="H61" s="46"/>
      <c r="I61" s="46"/>
      <c r="J61" s="61"/>
      <c r="K61" s="46"/>
      <c r="L61" s="46"/>
      <c r="M61" s="46"/>
      <c r="N61" s="46"/>
      <c r="O61" s="46"/>
      <c r="P61" s="46"/>
      <c r="Q61" s="46"/>
      <c r="R61" s="46"/>
      <c r="S61" s="49"/>
      <c r="T61" s="49"/>
      <c r="U61" s="50"/>
    </row>
    <row r="62" spans="2:24" s="5" customFormat="1" ht="15" customHeight="1">
      <c r="B62" s="23" t="s">
        <v>89</v>
      </c>
      <c r="C62" s="110">
        <v>0.055</v>
      </c>
      <c r="D62" s="72">
        <v>12.285</v>
      </c>
      <c r="E62" s="110">
        <f aca="true" t="shared" si="9" ref="E62:F64">C62*22.026</f>
        <v>1.21143</v>
      </c>
      <c r="F62" s="68">
        <f t="shared" si="9"/>
        <v>270.58941</v>
      </c>
      <c r="G62" s="46"/>
      <c r="H62" s="99"/>
      <c r="I62" s="99"/>
      <c r="J62" s="61"/>
      <c r="K62" s="46"/>
      <c r="L62" s="99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</row>
    <row r="63" spans="2:24" s="5" customFormat="1" ht="15" customHeight="1">
      <c r="B63" s="23" t="s">
        <v>96</v>
      </c>
      <c r="C63" s="110">
        <v>0.065</v>
      </c>
      <c r="D63" s="72">
        <v>12.43</v>
      </c>
      <c r="E63" s="110">
        <f t="shared" si="9"/>
        <v>1.4316900000000001</v>
      </c>
      <c r="F63" s="68">
        <f t="shared" si="9"/>
        <v>273.78318</v>
      </c>
      <c r="G63" s="46"/>
      <c r="H63" s="100"/>
      <c r="I63" s="100"/>
      <c r="J63" s="100"/>
      <c r="K63" s="101"/>
      <c r="L63" s="100"/>
      <c r="M63" s="100"/>
      <c r="N63" s="100"/>
      <c r="O63" s="100"/>
      <c r="P63" s="100"/>
      <c r="Q63" s="100"/>
      <c r="R63" s="100"/>
      <c r="S63" s="102"/>
      <c r="T63" s="102"/>
      <c r="U63" s="102"/>
      <c r="V63" s="102"/>
      <c r="W63" s="100"/>
      <c r="X63" s="46"/>
    </row>
    <row r="64" spans="2:24" ht="15" customHeight="1">
      <c r="B64" s="23" t="s">
        <v>122</v>
      </c>
      <c r="C64" s="110">
        <v>0.035</v>
      </c>
      <c r="D64" s="72">
        <v>12.615</v>
      </c>
      <c r="E64" s="110">
        <f t="shared" si="9"/>
        <v>0.7709100000000001</v>
      </c>
      <c r="F64" s="68">
        <f t="shared" si="9"/>
        <v>277.85799000000003</v>
      </c>
      <c r="G64" s="46"/>
      <c r="H64" s="103"/>
      <c r="I64" s="103"/>
      <c r="J64" s="103"/>
      <c r="K64" s="103"/>
      <c r="L64" s="103"/>
      <c r="M64" s="103"/>
      <c r="N64" s="103"/>
      <c r="O64" s="103"/>
      <c r="P64" s="103"/>
      <c r="Q64" s="100"/>
      <c r="R64" s="100"/>
      <c r="S64" s="104"/>
      <c r="T64" s="104"/>
      <c r="U64" s="104"/>
      <c r="V64" s="102"/>
      <c r="W64" s="100"/>
      <c r="X64" s="46"/>
    </row>
    <row r="65" spans="2:24" ht="15" customHeight="1">
      <c r="B65" s="51"/>
      <c r="C65" s="120"/>
      <c r="D65" s="67"/>
      <c r="E65" s="110"/>
      <c r="F65" s="68"/>
      <c r="G65" s="46"/>
      <c r="H65" s="103"/>
      <c r="I65" s="103"/>
      <c r="J65" s="105"/>
      <c r="K65" s="103"/>
      <c r="L65" s="103"/>
      <c r="M65" s="103"/>
      <c r="N65" s="103"/>
      <c r="O65" s="103"/>
      <c r="P65" s="103"/>
      <c r="Q65" s="100"/>
      <c r="R65" s="100"/>
      <c r="S65" s="104"/>
      <c r="T65" s="104"/>
      <c r="U65" s="104"/>
      <c r="V65" s="102"/>
      <c r="W65" s="100"/>
      <c r="X65" s="46"/>
    </row>
    <row r="66" spans="2:25" ht="15" customHeight="1">
      <c r="B66" s="25" t="s">
        <v>22</v>
      </c>
      <c r="C66" s="180" t="s">
        <v>76</v>
      </c>
      <c r="D66" s="181"/>
      <c r="E66" s="180" t="s">
        <v>23</v>
      </c>
      <c r="F66" s="181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00"/>
      <c r="R66" s="100"/>
      <c r="S66" s="104"/>
      <c r="T66" s="104"/>
      <c r="U66" s="104"/>
      <c r="V66" s="102"/>
      <c r="W66" s="100"/>
      <c r="X66" s="46"/>
      <c r="Y66" s="33"/>
    </row>
    <row r="67" spans="2:25" s="5" customFormat="1" ht="15" customHeight="1">
      <c r="B67" s="23" t="s">
        <v>95</v>
      </c>
      <c r="C67" s="130">
        <v>0.047</v>
      </c>
      <c r="D67" s="72">
        <v>1.57</v>
      </c>
      <c r="E67" s="130">
        <f>C67/3.785</f>
        <v>0.012417437252311756</v>
      </c>
      <c r="F67" s="72">
        <f>D67/3.785</f>
        <v>0.4147952443857332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00"/>
      <c r="R67" s="100"/>
      <c r="S67" s="104"/>
      <c r="T67" s="104"/>
      <c r="U67" s="104"/>
      <c r="V67" s="102"/>
      <c r="W67" s="100"/>
      <c r="X67" s="46"/>
      <c r="Y67" s="32"/>
    </row>
    <row r="68" spans="2:25" s="5" customFormat="1" ht="15" customHeight="1">
      <c r="B68" s="23" t="s">
        <v>88</v>
      </c>
      <c r="C68" s="130">
        <v>0.015</v>
      </c>
      <c r="D68" s="72">
        <v>1.51</v>
      </c>
      <c r="E68" s="130">
        <f>C68/3.785</f>
        <v>0.003963011889035667</v>
      </c>
      <c r="F68" s="72">
        <f>D68/3.785</f>
        <v>0.39894319682959045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00"/>
      <c r="R68" s="100"/>
      <c r="S68" s="104"/>
      <c r="T68" s="104"/>
      <c r="U68" s="104"/>
      <c r="V68" s="106"/>
      <c r="W68" s="100"/>
      <c r="X68" s="46"/>
      <c r="Y68" s="32"/>
    </row>
    <row r="69" spans="2:25" s="5" customFormat="1" ht="15" customHeight="1">
      <c r="B69" s="23" t="s">
        <v>96</v>
      </c>
      <c r="C69" s="130">
        <v>0.015</v>
      </c>
      <c r="D69" s="72" t="s">
        <v>72</v>
      </c>
      <c r="E69" s="130">
        <f>C69/3.785</f>
        <v>0.003963011889035667</v>
      </c>
      <c r="F69" s="72" t="s">
        <v>72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00"/>
      <c r="S69" s="104"/>
      <c r="T69" s="104"/>
      <c r="U69" s="104"/>
      <c r="V69" s="106"/>
      <c r="W69" s="100"/>
      <c r="X69" s="46"/>
      <c r="Y69" s="32"/>
    </row>
    <row r="70" spans="2:25" ht="15" customHeight="1">
      <c r="B70" s="23"/>
      <c r="C70" s="130"/>
      <c r="D70" s="69"/>
      <c r="E70" s="110"/>
      <c r="F70" s="68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00"/>
      <c r="R70" s="100"/>
      <c r="S70" s="107"/>
      <c r="T70" s="108"/>
      <c r="U70" s="104"/>
      <c r="V70" s="102"/>
      <c r="W70" s="109"/>
      <c r="X70" s="46"/>
      <c r="Y70" s="33"/>
    </row>
    <row r="71" spans="2:25" ht="15" customHeight="1">
      <c r="B71" s="25" t="s">
        <v>24</v>
      </c>
      <c r="C71" s="180" t="s">
        <v>25</v>
      </c>
      <c r="D71" s="181"/>
      <c r="E71" s="180" t="s">
        <v>26</v>
      </c>
      <c r="F71" s="181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00"/>
      <c r="R71" s="100"/>
      <c r="S71" s="100"/>
      <c r="T71" s="108"/>
      <c r="U71" s="104"/>
      <c r="V71" s="102"/>
      <c r="W71" s="100"/>
      <c r="X71" s="45"/>
      <c r="Y71" s="33"/>
    </row>
    <row r="72" spans="2:25" s="5" customFormat="1" ht="15" customHeight="1">
      <c r="B72" s="23" t="s">
        <v>79</v>
      </c>
      <c r="C72" s="133">
        <v>0</v>
      </c>
      <c r="D72" s="118" t="s">
        <v>72</v>
      </c>
      <c r="E72" s="133">
        <f>C72/454*100</f>
        <v>0</v>
      </c>
      <c r="F72" s="74" t="s">
        <v>72</v>
      </c>
      <c r="G72" s="100"/>
      <c r="H72" s="100"/>
      <c r="I72" s="100"/>
      <c r="J72" s="100"/>
      <c r="K72" s="100"/>
      <c r="L72" s="100"/>
      <c r="M72" s="100"/>
      <c r="N72" s="100"/>
      <c r="O72" s="100"/>
      <c r="P72" s="101"/>
      <c r="Q72" s="100"/>
      <c r="R72" s="100"/>
      <c r="S72" s="100"/>
      <c r="T72" s="100"/>
      <c r="U72" s="104"/>
      <c r="V72" s="102"/>
      <c r="W72" s="102"/>
      <c r="X72" s="52"/>
      <c r="Y72" s="32"/>
    </row>
    <row r="73" spans="2:25" s="5" customFormat="1" ht="15" customHeight="1">
      <c r="B73" s="23" t="s">
        <v>95</v>
      </c>
      <c r="C73" s="164">
        <v>0.0045</v>
      </c>
      <c r="D73" s="118">
        <v>1.0845</v>
      </c>
      <c r="E73" s="164">
        <f>C73/454*100</f>
        <v>0.0009911894273127752</v>
      </c>
      <c r="F73" s="74">
        <f>D73/454*1000</f>
        <v>2.388766519823789</v>
      </c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/>
      <c r="R73" s="100"/>
      <c r="S73" s="100"/>
      <c r="T73" s="100"/>
      <c r="U73" s="104"/>
      <c r="V73" s="102"/>
      <c r="W73" s="102"/>
      <c r="X73" s="52"/>
      <c r="Y73" s="32"/>
    </row>
    <row r="74" spans="2:25" s="5" customFormat="1" ht="15" customHeight="1">
      <c r="B74" s="23" t="s">
        <v>125</v>
      </c>
      <c r="C74" s="110">
        <v>0.0105</v>
      </c>
      <c r="D74" s="118">
        <v>1.08</v>
      </c>
      <c r="E74" s="110">
        <f>C74/454*100</f>
        <v>0.002312775330396476</v>
      </c>
      <c r="F74" s="74">
        <f>D74/454*1000</f>
        <v>2.378854625550661</v>
      </c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1"/>
      <c r="S74" s="100"/>
      <c r="T74" s="100"/>
      <c r="U74" s="104"/>
      <c r="V74" s="106"/>
      <c r="W74" s="100"/>
      <c r="X74" s="52"/>
      <c r="Y74" s="32"/>
    </row>
    <row r="75" spans="2:25" s="5" customFormat="1" ht="15" customHeight="1">
      <c r="B75" s="48"/>
      <c r="C75" s="130"/>
      <c r="D75" s="13"/>
      <c r="E75" s="138"/>
      <c r="F75" s="13"/>
      <c r="G75" s="46"/>
      <c r="H75" s="46"/>
      <c r="I75" s="46"/>
      <c r="J75" s="46"/>
      <c r="K75" s="46"/>
      <c r="L75" s="46"/>
      <c r="M75" s="46"/>
      <c r="N75" s="46"/>
      <c r="O75" s="61"/>
      <c r="P75" s="46"/>
      <c r="Q75" s="46"/>
      <c r="R75" s="46"/>
      <c r="S75" s="46"/>
      <c r="T75" s="46"/>
      <c r="U75" s="56"/>
      <c r="V75" s="52"/>
      <c r="W75" s="46"/>
      <c r="X75" s="52"/>
      <c r="Y75" s="32"/>
    </row>
    <row r="76" spans="2:25" ht="15" customHeight="1">
      <c r="B76" s="25" t="s">
        <v>27</v>
      </c>
      <c r="C76" s="180" t="s">
        <v>25</v>
      </c>
      <c r="D76" s="181"/>
      <c r="E76" s="180" t="s">
        <v>28</v>
      </c>
      <c r="F76" s="181"/>
      <c r="G76" s="46"/>
      <c r="H76" s="46"/>
      <c r="I76" s="46"/>
      <c r="J76" s="46"/>
      <c r="K76" s="46"/>
      <c r="L76" s="46"/>
      <c r="M76" s="46"/>
      <c r="N76" s="46"/>
      <c r="O76" s="46"/>
      <c r="P76" s="61"/>
      <c r="Q76" s="46"/>
      <c r="R76" s="46"/>
      <c r="S76" s="46"/>
      <c r="T76" s="46"/>
      <c r="U76" s="56"/>
      <c r="V76" s="52"/>
      <c r="W76" s="46"/>
      <c r="X76" s="52"/>
      <c r="Y76" s="33"/>
    </row>
    <row r="77" spans="2:24" s="5" customFormat="1" ht="15" customHeight="1">
      <c r="B77" s="23" t="s">
        <v>82</v>
      </c>
      <c r="C77" s="133">
        <v>0</v>
      </c>
      <c r="D77" s="119">
        <v>0.1497</v>
      </c>
      <c r="E77" s="133">
        <f>C77/454*1000000</f>
        <v>0</v>
      </c>
      <c r="F77" s="68">
        <f>D77/454*1000000</f>
        <v>329.73568281938327</v>
      </c>
      <c r="G77" s="46"/>
      <c r="H77" s="46"/>
      <c r="I77" s="46"/>
      <c r="J77" s="46"/>
      <c r="K77" s="46"/>
      <c r="L77" s="46"/>
      <c r="M77" s="46"/>
      <c r="N77" s="61"/>
      <c r="O77" s="46"/>
      <c r="P77" s="46"/>
      <c r="Q77" s="46"/>
      <c r="R77" s="46"/>
      <c r="S77" s="55"/>
      <c r="T77" s="56"/>
      <c r="U77" s="56"/>
      <c r="V77" s="52"/>
      <c r="W77" s="45"/>
      <c r="X77" s="46"/>
    </row>
    <row r="78" spans="2:24" s="5" customFormat="1" ht="15" customHeight="1">
      <c r="B78" s="23" t="s">
        <v>92</v>
      </c>
      <c r="C78" s="133">
        <v>0</v>
      </c>
      <c r="D78" s="119" t="s">
        <v>72</v>
      </c>
      <c r="E78" s="133">
        <f>C78/454*1000000</f>
        <v>0</v>
      </c>
      <c r="F78" s="68" t="s">
        <v>72</v>
      </c>
      <c r="G78" s="46"/>
      <c r="H78" s="46"/>
      <c r="I78" s="46"/>
      <c r="J78" s="46"/>
      <c r="K78" s="46"/>
      <c r="L78" s="46"/>
      <c r="M78" s="46"/>
      <c r="N78" s="46"/>
      <c r="O78" s="61"/>
      <c r="P78" s="46"/>
      <c r="Q78" s="46"/>
      <c r="R78" s="46"/>
      <c r="S78" s="56"/>
      <c r="T78" s="55"/>
      <c r="U78" s="56"/>
      <c r="V78" s="52"/>
      <c r="W78" s="46"/>
      <c r="X78" s="45"/>
    </row>
    <row r="79" spans="2:24" s="5" customFormat="1" ht="15" customHeight="1">
      <c r="B79" s="23" t="s">
        <v>126</v>
      </c>
      <c r="C79" s="133">
        <v>0</v>
      </c>
      <c r="D79" s="119" t="s">
        <v>72</v>
      </c>
      <c r="E79" s="133">
        <f>C79/454*1000000</f>
        <v>0</v>
      </c>
      <c r="F79" s="68" t="s">
        <v>72</v>
      </c>
      <c r="G79" s="46"/>
      <c r="H79" s="46"/>
      <c r="I79" s="46"/>
      <c r="J79" s="46"/>
      <c r="K79" s="46"/>
      <c r="L79" s="46"/>
      <c r="M79" s="46"/>
      <c r="N79" s="46"/>
      <c r="O79" s="61"/>
      <c r="P79" s="46"/>
      <c r="Q79" s="46"/>
      <c r="R79" s="46"/>
      <c r="S79" s="56"/>
      <c r="T79" s="55"/>
      <c r="U79" s="56"/>
      <c r="V79" s="52"/>
      <c r="W79" s="46"/>
      <c r="X79" s="45"/>
    </row>
    <row r="80" spans="2:24" s="5" customFormat="1" ht="15" customHeight="1" thickBot="1">
      <c r="B80" s="23"/>
      <c r="C80" s="83"/>
      <c r="D80" s="13"/>
      <c r="E80" s="127"/>
      <c r="F80" s="13"/>
      <c r="G80" s="46"/>
      <c r="H80" s="46"/>
      <c r="I80" s="46"/>
      <c r="J80" s="46"/>
      <c r="K80" s="46"/>
      <c r="L80" s="46"/>
      <c r="M80" s="46"/>
      <c r="N80" s="46"/>
      <c r="O80" s="46"/>
      <c r="P80" s="61"/>
      <c r="Q80" s="46"/>
      <c r="R80" s="46"/>
      <c r="S80" s="56"/>
      <c r="T80" s="56"/>
      <c r="U80" s="55"/>
      <c r="V80" s="57"/>
      <c r="W80" s="30"/>
      <c r="X80" s="37"/>
    </row>
    <row r="81" spans="2:24" s="5" customFormat="1" ht="15" customHeight="1" thickBot="1">
      <c r="B81" s="14"/>
      <c r="C81" s="117"/>
      <c r="D81" s="15"/>
      <c r="E81" s="15"/>
      <c r="F81" s="15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61"/>
      <c r="R81" s="46"/>
      <c r="S81" s="55"/>
      <c r="T81" s="56"/>
      <c r="U81" s="54"/>
      <c r="V81" s="58"/>
      <c r="W81" s="30"/>
      <c r="X81" s="37"/>
    </row>
    <row r="82" spans="2:24" s="5" customFormat="1" ht="15" customHeight="1" thickBot="1">
      <c r="B82" s="14"/>
      <c r="C82" s="117"/>
      <c r="D82" s="15"/>
      <c r="E82" s="15"/>
      <c r="F82" s="15"/>
      <c r="J82" s="62"/>
      <c r="K82" s="46"/>
      <c r="L82" s="46"/>
      <c r="M82" s="46"/>
      <c r="N82" s="46"/>
      <c r="O82" s="46"/>
      <c r="P82" s="46"/>
      <c r="Q82" s="46"/>
      <c r="R82" s="45"/>
      <c r="S82" s="56"/>
      <c r="T82" s="55"/>
      <c r="U82" s="57"/>
      <c r="V82" s="59"/>
      <c r="W82" s="30"/>
      <c r="X82" s="37"/>
    </row>
    <row r="83" spans="2:24" s="5" customFormat="1" ht="1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3"/>
      <c r="T83" s="60"/>
      <c r="U83" s="57"/>
      <c r="V83" s="41"/>
      <c r="W83" s="30"/>
      <c r="X83" s="37"/>
    </row>
    <row r="84" spans="2:24" s="5" customFormat="1" ht="15" customHeight="1" thickBot="1">
      <c r="B84" s="16"/>
      <c r="C84" s="16"/>
      <c r="D84" s="29" t="s">
        <v>30</v>
      </c>
      <c r="E84" s="29" t="s">
        <v>31</v>
      </c>
      <c r="F84" s="29" t="s">
        <v>32</v>
      </c>
      <c r="G84" s="29" t="s">
        <v>33</v>
      </c>
      <c r="H84" s="29" t="s">
        <v>34</v>
      </c>
      <c r="I84" s="29" t="s">
        <v>35</v>
      </c>
      <c r="J84" s="29" t="s">
        <v>36</v>
      </c>
      <c r="K84" s="29" t="s">
        <v>37</v>
      </c>
      <c r="L84" s="34"/>
      <c r="M84" s="30"/>
      <c r="N84" s="40"/>
      <c r="O84" s="40"/>
      <c r="P84" s="40"/>
      <c r="Q84" s="40"/>
      <c r="R84" s="40"/>
      <c r="S84" s="39"/>
      <c r="T84" s="40"/>
      <c r="U84" s="40"/>
      <c r="V84" s="41"/>
      <c r="W84" s="30"/>
      <c r="X84" s="37"/>
    </row>
    <row r="85" spans="2:24" s="5" customFormat="1" ht="15" customHeight="1" thickBot="1">
      <c r="B85" s="18"/>
      <c r="C85" s="18" t="s">
        <v>30</v>
      </c>
      <c r="D85" s="129" t="s">
        <v>72</v>
      </c>
      <c r="E85" s="129">
        <v>1.1834</v>
      </c>
      <c r="F85" s="129">
        <v>0.0096</v>
      </c>
      <c r="G85" s="129">
        <v>1.3067</v>
      </c>
      <c r="H85" s="129">
        <v>1.103</v>
      </c>
      <c r="I85" s="129">
        <v>0.7599</v>
      </c>
      <c r="J85" s="129">
        <v>0.7141</v>
      </c>
      <c r="K85" s="129">
        <v>0.129</v>
      </c>
      <c r="L85" s="30"/>
      <c r="M85" s="30"/>
      <c r="N85" s="40"/>
      <c r="O85" s="40"/>
      <c r="P85" s="40"/>
      <c r="Q85" s="40"/>
      <c r="R85" s="40"/>
      <c r="S85" s="40"/>
      <c r="T85" s="39"/>
      <c r="U85" s="40"/>
      <c r="V85" s="42"/>
      <c r="W85" s="30"/>
      <c r="X85" s="38"/>
    </row>
    <row r="86" spans="2:23" s="5" customFormat="1" ht="15" customHeight="1">
      <c r="B86" s="17"/>
      <c r="C86" s="17" t="s">
        <v>31</v>
      </c>
      <c r="D86" s="129">
        <v>0.845</v>
      </c>
      <c r="E86" s="129" t="s">
        <v>72</v>
      </c>
      <c r="F86" s="129">
        <v>0.0081</v>
      </c>
      <c r="G86" s="129">
        <v>1.1042</v>
      </c>
      <c r="H86" s="129">
        <v>0.9321</v>
      </c>
      <c r="I86" s="129">
        <v>0.6422</v>
      </c>
      <c r="J86" s="129">
        <v>0.6034</v>
      </c>
      <c r="K86" s="129">
        <v>0.109</v>
      </c>
      <c r="L86" s="26"/>
      <c r="M86" s="30"/>
      <c r="N86" s="40"/>
      <c r="O86" s="40"/>
      <c r="P86" s="40"/>
      <c r="Q86" s="40"/>
      <c r="R86" s="40"/>
      <c r="S86" s="40"/>
      <c r="T86" s="40"/>
      <c r="U86" s="39"/>
      <c r="V86" s="30"/>
      <c r="W86" s="26"/>
    </row>
    <row r="87" spans="2:23" s="5" customFormat="1" ht="15" customHeight="1" thickBot="1">
      <c r="B87" s="18"/>
      <c r="C87" s="18" t="s">
        <v>32</v>
      </c>
      <c r="D87" s="129">
        <v>104.44</v>
      </c>
      <c r="E87" s="129">
        <v>123.5943</v>
      </c>
      <c r="F87" s="129" t="s">
        <v>72</v>
      </c>
      <c r="G87" s="129">
        <v>136.4717</v>
      </c>
      <c r="H87" s="129">
        <v>115.1996</v>
      </c>
      <c r="I87" s="129">
        <v>79.3677</v>
      </c>
      <c r="J87" s="129">
        <v>74.5806</v>
      </c>
      <c r="K87" s="129">
        <v>13.4761</v>
      </c>
      <c r="L87" s="30"/>
      <c r="M87" s="39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5" customHeight="1" thickBot="1">
      <c r="B88" s="17"/>
      <c r="C88" s="17" t="s">
        <v>33</v>
      </c>
      <c r="D88" s="129">
        <v>0.7653</v>
      </c>
      <c r="E88" s="129">
        <v>0.9056</v>
      </c>
      <c r="F88" s="129">
        <v>0.0073</v>
      </c>
      <c r="G88" s="129" t="s">
        <v>72</v>
      </c>
      <c r="H88" s="129">
        <v>0.8441</v>
      </c>
      <c r="I88" s="129">
        <v>0.5816</v>
      </c>
      <c r="J88" s="129">
        <v>0.5465</v>
      </c>
      <c r="K88" s="129">
        <v>0.0988</v>
      </c>
      <c r="L88" s="30"/>
      <c r="M88" s="40"/>
      <c r="N88" s="39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5" customHeight="1" thickBot="1">
      <c r="B89" s="18"/>
      <c r="C89" s="18" t="s">
        <v>34</v>
      </c>
      <c r="D89" s="129">
        <v>0.9066</v>
      </c>
      <c r="E89" s="129">
        <v>1.0729</v>
      </c>
      <c r="F89" s="129">
        <v>0.0087</v>
      </c>
      <c r="G89" s="129">
        <v>1.1847</v>
      </c>
      <c r="H89" s="129" t="s">
        <v>72</v>
      </c>
      <c r="I89" s="129">
        <v>0.689</v>
      </c>
      <c r="J89" s="129">
        <v>0.6474</v>
      </c>
      <c r="K89" s="129">
        <v>0.117</v>
      </c>
      <c r="L89" s="30"/>
      <c r="M89" s="40"/>
      <c r="N89" s="40"/>
      <c r="O89" s="39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5" customHeight="1" thickBot="1">
      <c r="B90" s="17"/>
      <c r="C90" s="17" t="s">
        <v>35</v>
      </c>
      <c r="D90" s="129">
        <v>1.3159</v>
      </c>
      <c r="E90" s="129">
        <v>1.5572</v>
      </c>
      <c r="F90" s="129">
        <v>0.0126</v>
      </c>
      <c r="G90" s="129">
        <v>1.7195</v>
      </c>
      <c r="H90" s="129">
        <v>1.4515</v>
      </c>
      <c r="I90" s="129" t="s">
        <v>72</v>
      </c>
      <c r="J90" s="129">
        <v>0.9397</v>
      </c>
      <c r="K90" s="129">
        <v>0.1698</v>
      </c>
      <c r="L90" s="30"/>
      <c r="M90" s="40"/>
      <c r="N90" s="40"/>
      <c r="O90" s="40"/>
      <c r="P90" s="39"/>
      <c r="Q90" s="40"/>
      <c r="R90" s="40"/>
      <c r="S90" s="40"/>
      <c r="T90" s="40"/>
      <c r="U90" s="36"/>
      <c r="V90" s="38"/>
      <c r="W90" s="30"/>
    </row>
    <row r="91" spans="2:23" s="5" customFormat="1" ht="15" customHeight="1">
      <c r="B91" s="18"/>
      <c r="C91" s="18" t="s">
        <v>36</v>
      </c>
      <c r="D91" s="129">
        <v>1.4004</v>
      </c>
      <c r="E91" s="129">
        <v>1.6572</v>
      </c>
      <c r="F91" s="129">
        <v>0.0134</v>
      </c>
      <c r="G91" s="129">
        <v>1.8299</v>
      </c>
      <c r="H91" s="129">
        <v>1.5446</v>
      </c>
      <c r="I91" s="129">
        <v>1.0642</v>
      </c>
      <c r="J91" s="129" t="s">
        <v>72</v>
      </c>
      <c r="K91" s="129">
        <v>0.1807</v>
      </c>
      <c r="L91" s="30"/>
      <c r="M91" s="40"/>
      <c r="N91" s="40"/>
      <c r="O91" s="40"/>
      <c r="P91" s="40"/>
      <c r="Q91" s="39"/>
      <c r="R91" s="40"/>
      <c r="S91" s="40"/>
      <c r="T91" s="40"/>
      <c r="U91" s="30"/>
      <c r="V91" s="26"/>
      <c r="W91" s="30"/>
    </row>
    <row r="92" spans="2:24" s="5" customFormat="1" ht="15" customHeight="1">
      <c r="B92" s="17"/>
      <c r="C92" s="17" t="s">
        <v>37</v>
      </c>
      <c r="D92" s="129">
        <v>7.75</v>
      </c>
      <c r="E92" s="129">
        <v>9.1714</v>
      </c>
      <c r="F92" s="129">
        <v>0.0742</v>
      </c>
      <c r="G92" s="129">
        <v>10.1269</v>
      </c>
      <c r="H92" s="129">
        <v>8.5484</v>
      </c>
      <c r="I92" s="129">
        <v>5.8895</v>
      </c>
      <c r="J92" s="129">
        <v>5.5343</v>
      </c>
      <c r="K92" s="129" t="s">
        <v>72</v>
      </c>
      <c r="L92" s="30"/>
      <c r="M92" s="40"/>
      <c r="N92" s="57"/>
      <c r="O92" s="57"/>
      <c r="P92" s="57"/>
      <c r="Q92" s="57"/>
      <c r="R92" s="58"/>
      <c r="S92" s="57"/>
      <c r="T92" s="57"/>
      <c r="U92" s="77"/>
      <c r="V92" s="79"/>
      <c r="W92" s="77"/>
      <c r="X92" s="32"/>
    </row>
    <row r="93" spans="2:24" ht="15" customHeight="1">
      <c r="B93" s="7"/>
      <c r="C93" s="8"/>
      <c r="D93" s="8"/>
      <c r="E93" s="8"/>
      <c r="F93" s="8"/>
      <c r="G93" s="112"/>
      <c r="H93" s="112"/>
      <c r="L93" s="30"/>
      <c r="M93" s="40"/>
      <c r="N93" s="57"/>
      <c r="O93" s="57"/>
      <c r="P93" s="57"/>
      <c r="Q93" s="57"/>
      <c r="R93" s="57"/>
      <c r="S93" s="58"/>
      <c r="T93" s="57"/>
      <c r="U93" s="78"/>
      <c r="V93" s="33"/>
      <c r="W93" s="33"/>
      <c r="X93" s="33"/>
    </row>
    <row r="94" spans="2:24" ht="1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58"/>
      <c r="U94" s="78"/>
      <c r="V94" s="33"/>
      <c r="W94" s="33"/>
      <c r="X94" s="33"/>
    </row>
    <row r="95" spans="2:24" ht="15" customHeight="1">
      <c r="B95" s="1" t="s">
        <v>75</v>
      </c>
      <c r="E95" s="27">
        <f>1/E85</f>
        <v>0.8450228156160217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58"/>
      <c r="U95" s="78"/>
      <c r="V95" s="33"/>
      <c r="W95" s="33"/>
      <c r="X95" s="33"/>
    </row>
    <row r="96" spans="2:24" ht="1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96"/>
      <c r="O98" s="76"/>
      <c r="P98" s="76"/>
      <c r="Q98" s="76"/>
      <c r="R98" s="76"/>
      <c r="S98" s="76"/>
      <c r="T98" s="76"/>
      <c r="U98" s="76"/>
      <c r="V98" s="76"/>
      <c r="W98" s="76"/>
      <c r="X98" s="33"/>
    </row>
    <row r="99" spans="2:24" ht="15" customHeight="1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96"/>
      <c r="N99" s="95"/>
      <c r="O99" s="76"/>
      <c r="P99" s="76"/>
      <c r="Q99" s="76"/>
      <c r="R99" s="76"/>
      <c r="S99" s="76"/>
      <c r="T99" s="76"/>
      <c r="U99" s="82"/>
      <c r="V99" s="76"/>
      <c r="W99" s="76"/>
      <c r="X99" s="33"/>
    </row>
    <row r="100" spans="2:24" ht="15" customHeight="1">
      <c r="B100" s="1" t="s">
        <v>42</v>
      </c>
      <c r="E100" s="27"/>
      <c r="F100" s="86"/>
      <c r="G100" s="114"/>
      <c r="H100" s="114"/>
      <c r="I100" s="86"/>
      <c r="J100" s="86"/>
      <c r="K100" s="91"/>
      <c r="L100" s="96"/>
      <c r="M100" s="96"/>
      <c r="N100" s="96"/>
      <c r="O100" s="80"/>
      <c r="P100" s="76"/>
      <c r="Q100" s="76"/>
      <c r="R100" s="76"/>
      <c r="S100" s="76"/>
      <c r="T100" s="76"/>
      <c r="U100" s="76"/>
      <c r="V100" s="76"/>
      <c r="W100" s="76"/>
      <c r="X100" s="33"/>
    </row>
    <row r="101" spans="2:24" ht="15" customHeight="1">
      <c r="B101" s="1" t="s">
        <v>43</v>
      </c>
      <c r="F101" s="87"/>
      <c r="G101" s="116"/>
      <c r="H101" s="116"/>
      <c r="I101" s="97"/>
      <c r="J101" s="91"/>
      <c r="K101" s="91"/>
      <c r="L101" s="96"/>
      <c r="M101" s="96"/>
      <c r="N101" s="96"/>
      <c r="O101" s="76"/>
      <c r="P101" s="80"/>
      <c r="Q101" s="76"/>
      <c r="R101" s="76"/>
      <c r="S101" s="76"/>
      <c r="T101" s="76"/>
      <c r="U101" s="76"/>
      <c r="V101" s="76"/>
      <c r="W101" s="76"/>
      <c r="X101" s="33"/>
    </row>
    <row r="102" spans="2:24" ht="15" customHeight="1">
      <c r="B102" s="1" t="s">
        <v>44</v>
      </c>
      <c r="F102" s="87"/>
      <c r="G102" s="116"/>
      <c r="H102" s="116"/>
      <c r="I102" s="97"/>
      <c r="J102" s="91"/>
      <c r="K102" s="98"/>
      <c r="L102" s="96"/>
      <c r="M102" s="95"/>
      <c r="N102" s="96"/>
      <c r="O102" s="76"/>
      <c r="P102" s="76"/>
      <c r="Q102" s="76"/>
      <c r="R102" s="76"/>
      <c r="S102" s="76"/>
      <c r="T102" s="76"/>
      <c r="U102" s="76"/>
      <c r="V102" s="76"/>
      <c r="W102" s="76"/>
      <c r="X102" s="33"/>
    </row>
    <row r="103" spans="2:24" ht="15" customHeight="1">
      <c r="B103" s="1" t="s">
        <v>45</v>
      </c>
      <c r="G103" s="112"/>
      <c r="H103" s="112"/>
      <c r="J103" s="33"/>
      <c r="K103" s="76"/>
      <c r="L103" s="76"/>
      <c r="M103" s="80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33"/>
    </row>
    <row r="104" spans="2:24" ht="15" customHeight="1">
      <c r="B104" s="1" t="s">
        <v>46</v>
      </c>
      <c r="G104" s="112"/>
      <c r="H104" s="112"/>
      <c r="J104" s="33"/>
      <c r="K104" s="76"/>
      <c r="L104" s="76"/>
      <c r="M104" s="76"/>
      <c r="N104" s="80"/>
      <c r="O104" s="76"/>
      <c r="P104" s="76"/>
      <c r="Q104" s="76"/>
      <c r="R104" s="76"/>
      <c r="S104" s="76"/>
      <c r="T104" s="76"/>
      <c r="U104" s="76"/>
      <c r="V104" s="80"/>
      <c r="W104" s="76"/>
      <c r="X104" s="33"/>
    </row>
    <row r="105" spans="2:24" ht="15" customHeight="1">
      <c r="B105" s="1" t="s">
        <v>47</v>
      </c>
      <c r="G105" s="112"/>
      <c r="H105" s="112"/>
      <c r="J105" s="33"/>
      <c r="K105" s="76"/>
      <c r="L105" s="76"/>
      <c r="M105" s="76"/>
      <c r="N105" s="76"/>
      <c r="O105" s="80"/>
      <c r="P105" s="76"/>
      <c r="Q105" s="76"/>
      <c r="R105" s="76"/>
      <c r="S105" s="76"/>
      <c r="T105" s="76"/>
      <c r="U105" s="76"/>
      <c r="V105" s="76"/>
      <c r="W105" s="80"/>
      <c r="X105" s="33"/>
    </row>
    <row r="106" spans="2:24" ht="15" customHeight="1">
      <c r="B106" s="1" t="s">
        <v>48</v>
      </c>
      <c r="G106" s="112"/>
      <c r="H106" s="112"/>
      <c r="J106" s="33"/>
      <c r="K106" s="76"/>
      <c r="L106" s="76"/>
      <c r="M106" s="76"/>
      <c r="N106" s="76"/>
      <c r="O106" s="76"/>
      <c r="P106" s="80"/>
      <c r="Q106" s="76"/>
      <c r="R106" s="76"/>
      <c r="S106" s="76"/>
      <c r="T106" s="76"/>
      <c r="U106" s="76"/>
      <c r="V106" s="33"/>
      <c r="W106" s="33"/>
      <c r="X106" s="33"/>
    </row>
    <row r="107" spans="2:24" ht="15" customHeight="1">
      <c r="B107" s="1" t="s">
        <v>49</v>
      </c>
      <c r="G107" s="112"/>
      <c r="H107" s="112"/>
      <c r="J107" s="33"/>
      <c r="K107" s="76"/>
      <c r="L107" s="76"/>
      <c r="M107" s="76"/>
      <c r="N107" s="76"/>
      <c r="O107" s="76"/>
      <c r="P107" s="76"/>
      <c r="Q107" s="80"/>
      <c r="R107" s="76"/>
      <c r="S107" s="76"/>
      <c r="T107" s="76"/>
      <c r="U107" s="81"/>
      <c r="V107" s="33"/>
      <c r="W107" s="33"/>
      <c r="X107" s="33"/>
    </row>
    <row r="108" spans="2:24" ht="15" customHeight="1">
      <c r="B108" s="1" t="s">
        <v>50</v>
      </c>
      <c r="G108" s="112"/>
      <c r="H108" s="112"/>
      <c r="J108" s="33"/>
      <c r="K108" s="76"/>
      <c r="L108" s="76"/>
      <c r="M108" s="76"/>
      <c r="N108" s="76"/>
      <c r="O108" s="76"/>
      <c r="P108" s="76"/>
      <c r="Q108" s="76"/>
      <c r="R108" s="80"/>
      <c r="S108" s="76"/>
      <c r="T108" s="76"/>
      <c r="U108" s="33"/>
      <c r="V108" s="33"/>
      <c r="W108" s="33"/>
      <c r="X108" s="33"/>
    </row>
    <row r="109" spans="2:23" ht="15" customHeight="1">
      <c r="B109" s="1" t="s">
        <v>51</v>
      </c>
      <c r="G109" s="112"/>
      <c r="H109" s="112"/>
      <c r="J109" s="33"/>
      <c r="K109" s="76"/>
      <c r="L109" s="76"/>
      <c r="M109" s="76"/>
      <c r="N109" s="76"/>
      <c r="O109" s="76"/>
      <c r="P109" s="76"/>
      <c r="Q109" s="76"/>
      <c r="R109" s="76"/>
      <c r="S109" s="80"/>
      <c r="T109" s="76"/>
      <c r="U109" s="33"/>
      <c r="V109" s="33"/>
      <c r="W109" s="33"/>
    </row>
    <row r="110" spans="2:23" ht="15" customHeight="1">
      <c r="B110" s="1" t="s">
        <v>52</v>
      </c>
      <c r="G110" s="112"/>
      <c r="H110" s="112"/>
      <c r="J110" s="33"/>
      <c r="K110" s="33"/>
      <c r="L110" s="76"/>
      <c r="M110" s="76"/>
      <c r="N110" s="76"/>
      <c r="O110" s="76"/>
      <c r="P110" s="76"/>
      <c r="Q110" s="76"/>
      <c r="R110" s="76"/>
      <c r="S110" s="76"/>
      <c r="T110" s="80"/>
      <c r="U110" s="33"/>
      <c r="V110" s="33"/>
      <c r="W110" s="33"/>
    </row>
    <row r="111" spans="2:23" ht="15" customHeight="1">
      <c r="B111" s="1" t="s">
        <v>53</v>
      </c>
      <c r="G111" s="112"/>
      <c r="H111" s="112"/>
      <c r="J111" s="33"/>
      <c r="K111" s="33"/>
      <c r="L111" s="76"/>
      <c r="M111" s="76"/>
      <c r="N111" s="76"/>
      <c r="O111" s="80"/>
      <c r="P111" s="76"/>
      <c r="Q111" s="76"/>
      <c r="R111" s="76"/>
      <c r="S111" s="76"/>
      <c r="T111" s="76"/>
      <c r="U111" s="33"/>
      <c r="V111" s="33"/>
      <c r="W111" s="33"/>
    </row>
    <row r="112" spans="2:22" ht="15" customHeight="1">
      <c r="B112" s="1"/>
      <c r="G112" s="112"/>
      <c r="H112" s="112"/>
      <c r="J112" s="33"/>
      <c r="K112" s="33"/>
      <c r="L112" s="76"/>
      <c r="M112" s="76"/>
      <c r="N112" s="76"/>
      <c r="O112" s="76"/>
      <c r="P112" s="80"/>
      <c r="Q112" s="76"/>
      <c r="R112" s="76"/>
      <c r="S112" s="76"/>
      <c r="T112" s="76"/>
      <c r="U112" s="33"/>
      <c r="V112" s="33"/>
    </row>
    <row r="113" spans="7:22" ht="15" customHeight="1">
      <c r="G113" s="112"/>
      <c r="H113" s="112"/>
      <c r="J113" s="33"/>
      <c r="K113" s="33"/>
      <c r="L113" s="76"/>
      <c r="M113" s="76"/>
      <c r="N113" s="76"/>
      <c r="O113" s="76"/>
      <c r="P113" s="76"/>
      <c r="Q113" s="80"/>
      <c r="R113" s="76"/>
      <c r="S113" s="76"/>
      <c r="T113" s="76"/>
      <c r="U113" s="33"/>
      <c r="V113" s="33"/>
    </row>
    <row r="114" spans="2:22" ht="15" customHeight="1">
      <c r="B114" s="182" t="s">
        <v>54</v>
      </c>
      <c r="C114" s="182"/>
      <c r="D114" s="182"/>
      <c r="E114" s="182"/>
      <c r="F114" s="182"/>
      <c r="G114" s="112"/>
      <c r="H114" s="112"/>
      <c r="J114" s="33"/>
      <c r="K114" s="33"/>
      <c r="L114" s="33"/>
      <c r="M114" s="76"/>
      <c r="N114" s="76"/>
      <c r="O114" s="76"/>
      <c r="P114" s="76"/>
      <c r="Q114" s="76"/>
      <c r="R114" s="80"/>
      <c r="S114" s="76"/>
      <c r="T114" s="76"/>
      <c r="U114" s="33"/>
      <c r="V114" s="33"/>
    </row>
    <row r="115" spans="2:22" ht="15" customHeight="1">
      <c r="B115" s="179" t="s">
        <v>55</v>
      </c>
      <c r="C115" s="179"/>
      <c r="D115" s="179"/>
      <c r="E115" s="179"/>
      <c r="F115" s="179"/>
      <c r="G115" s="112"/>
      <c r="H115" s="112"/>
      <c r="J115" s="33"/>
      <c r="K115" s="33"/>
      <c r="L115" s="33"/>
      <c r="M115" s="76"/>
      <c r="N115" s="76"/>
      <c r="O115" s="76"/>
      <c r="P115" s="76"/>
      <c r="Q115" s="76"/>
      <c r="R115" s="76"/>
      <c r="S115" s="80"/>
      <c r="T115" s="76"/>
      <c r="U115" s="33"/>
      <c r="V115" s="33"/>
    </row>
    <row r="116" spans="2:22" ht="15" customHeight="1">
      <c r="B116" s="179" t="s">
        <v>56</v>
      </c>
      <c r="C116" s="179"/>
      <c r="D116" s="179"/>
      <c r="E116" s="179"/>
      <c r="F116" s="179"/>
      <c r="G116" s="112"/>
      <c r="H116" s="112"/>
      <c r="J116" s="33"/>
      <c r="K116" s="33"/>
      <c r="L116" s="33"/>
      <c r="M116" s="76"/>
      <c r="N116" s="76"/>
      <c r="O116" s="76"/>
      <c r="P116" s="76"/>
      <c r="Q116" s="76"/>
      <c r="R116" s="76"/>
      <c r="S116" s="76"/>
      <c r="T116" s="80"/>
      <c r="U116" s="33"/>
      <c r="V116" s="33"/>
    </row>
    <row r="117" spans="2:21" ht="15" customHeight="1">
      <c r="B117" s="179" t="s">
        <v>57</v>
      </c>
      <c r="C117" s="179"/>
      <c r="D117" s="179"/>
      <c r="E117" s="179"/>
      <c r="F117" s="179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79" t="s">
        <v>58</v>
      </c>
      <c r="C118" s="179"/>
      <c r="D118" s="179"/>
      <c r="E118" s="179"/>
      <c r="F118" s="179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 customHeight="1">
      <c r="B119" s="179" t="s">
        <v>59</v>
      </c>
      <c r="C119" s="179"/>
      <c r="D119" s="179"/>
      <c r="E119" s="179"/>
      <c r="F119" s="179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 customHeight="1">
      <c r="B120" s="179" t="s">
        <v>60</v>
      </c>
      <c r="C120" s="179"/>
      <c r="D120" s="179"/>
      <c r="E120" s="179"/>
      <c r="F120" s="179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 customHeight="1">
      <c r="B121" s="186" t="s">
        <v>61</v>
      </c>
      <c r="C121" s="186"/>
      <c r="D121" s="186"/>
      <c r="E121" s="186"/>
      <c r="F121" s="186"/>
      <c r="G121" s="112"/>
      <c r="H121" s="112"/>
    </row>
    <row r="122" spans="7:8" ht="15" customHeight="1">
      <c r="G122" s="112"/>
      <c r="H122" s="112"/>
    </row>
    <row r="123" spans="2:8" ht="15" customHeight="1">
      <c r="B123" s="31" t="s">
        <v>62</v>
      </c>
      <c r="C123" s="176"/>
      <c r="D123" s="178"/>
      <c r="E123" s="178"/>
      <c r="F123" s="177"/>
      <c r="G123" s="112"/>
      <c r="H123" s="112"/>
    </row>
    <row r="124" spans="2:8" ht="15" customHeight="1">
      <c r="B124" s="31" t="s">
        <v>63</v>
      </c>
      <c r="C124" s="176" t="s">
        <v>64</v>
      </c>
      <c r="D124" s="177"/>
      <c r="E124" s="176" t="s">
        <v>65</v>
      </c>
      <c r="F124" s="177"/>
      <c r="G124" s="112"/>
      <c r="H124" s="112"/>
    </row>
    <row r="125" spans="2:8" ht="15" customHeight="1">
      <c r="B125" s="31" t="s">
        <v>66</v>
      </c>
      <c r="C125" s="176" t="s">
        <v>67</v>
      </c>
      <c r="D125" s="177"/>
      <c r="E125" s="176" t="s">
        <v>68</v>
      </c>
      <c r="F125" s="177"/>
      <c r="G125" s="112"/>
      <c r="H125" s="112"/>
    </row>
    <row r="126" spans="2:8" ht="15" customHeight="1">
      <c r="B126" s="170" t="s">
        <v>69</v>
      </c>
      <c r="C126" s="172" t="s">
        <v>70</v>
      </c>
      <c r="D126" s="173"/>
      <c r="E126" s="172" t="s">
        <v>71</v>
      </c>
      <c r="F126" s="173"/>
      <c r="G126" s="112"/>
      <c r="H126" s="112"/>
    </row>
    <row r="127" spans="2:8" ht="15" customHeight="1">
      <c r="B127" s="171"/>
      <c r="C127" s="174"/>
      <c r="D127" s="175"/>
      <c r="E127" s="174"/>
      <c r="F127" s="175"/>
      <c r="G127" s="112"/>
      <c r="H127" s="112"/>
    </row>
  </sheetData>
  <sheetProtection/>
  <mergeCells count="42">
    <mergeCell ref="E41:F41"/>
    <mergeCell ref="E36:F36"/>
    <mergeCell ref="C36:D36"/>
    <mergeCell ref="E66:F66"/>
    <mergeCell ref="C66:D66"/>
    <mergeCell ref="E56:F56"/>
    <mergeCell ref="C51:D51"/>
    <mergeCell ref="E46:F46"/>
    <mergeCell ref="C46:D46"/>
    <mergeCell ref="E126:F127"/>
    <mergeCell ref="E125:F125"/>
    <mergeCell ref="E124:F124"/>
    <mergeCell ref="E61:F61"/>
    <mergeCell ref="C61:D61"/>
    <mergeCell ref="C31:D31"/>
    <mergeCell ref="C124:D124"/>
    <mergeCell ref="B121:F121"/>
    <mergeCell ref="E76:F76"/>
    <mergeCell ref="C76:D76"/>
    <mergeCell ref="C21:D21"/>
    <mergeCell ref="E31:F31"/>
    <mergeCell ref="C26:D26"/>
    <mergeCell ref="E21:F21"/>
    <mergeCell ref="C11:D11"/>
    <mergeCell ref="E11:F11"/>
    <mergeCell ref="B120:F120"/>
    <mergeCell ref="B118:F118"/>
    <mergeCell ref="B114:F114"/>
    <mergeCell ref="B115:F115"/>
    <mergeCell ref="B119:F119"/>
    <mergeCell ref="C71:D71"/>
    <mergeCell ref="B116:F116"/>
    <mergeCell ref="C4:F4"/>
    <mergeCell ref="B126:B127"/>
    <mergeCell ref="C126:D127"/>
    <mergeCell ref="C125:D125"/>
    <mergeCell ref="C123:F123"/>
    <mergeCell ref="B117:F117"/>
    <mergeCell ref="C56:D56"/>
    <mergeCell ref="E51:F51"/>
    <mergeCell ref="C41:D41"/>
    <mergeCell ref="E71:F71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Y127"/>
  <sheetViews>
    <sheetView zoomScale="70" zoomScaleNormal="70" zoomScalePageLayoutView="0" workbookViewId="0" topLeftCell="A57">
      <selection activeCell="F69" sqref="F69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4" customWidth="1"/>
    <col min="8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1"/>
      <c r="G1"/>
      <c r="H1"/>
      <c r="I1"/>
    </row>
    <row r="2" s="11" customFormat="1" ht="23.25">
      <c r="B2" s="28" t="s">
        <v>0</v>
      </c>
    </row>
    <row r="3" spans="7:9" ht="12.75">
      <c r="G3"/>
      <c r="H3"/>
      <c r="I3"/>
    </row>
    <row r="4" spans="2:6" s="1" customFormat="1" ht="15.75">
      <c r="B4" s="140"/>
      <c r="C4" s="187" t="s">
        <v>99</v>
      </c>
      <c r="D4" s="188"/>
      <c r="E4" s="188"/>
      <c r="F4" s="189"/>
    </row>
    <row r="5" spans="2:6" s="2" customFormat="1" ht="69" customHeight="1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</row>
    <row r="6" spans="2:9" ht="15">
      <c r="B6" s="3" t="s">
        <v>4</v>
      </c>
      <c r="C6" s="183" t="s">
        <v>5</v>
      </c>
      <c r="D6" s="184"/>
      <c r="E6" s="183" t="s">
        <v>6</v>
      </c>
      <c r="F6" s="184"/>
      <c r="G6"/>
      <c r="H6"/>
      <c r="I6"/>
    </row>
    <row r="7" spans="2:6" s="5" customFormat="1" ht="15">
      <c r="B7" s="23" t="s">
        <v>100</v>
      </c>
      <c r="C7" s="141">
        <v>0.044</v>
      </c>
      <c r="D7" s="13">
        <v>3.902</v>
      </c>
      <c r="E7" s="141">
        <f>C7*39.3683</f>
        <v>1.7322052</v>
      </c>
      <c r="F7" s="12">
        <f aca="true" t="shared" si="0" ref="E7:F9">D7*39.3683</f>
        <v>153.6151066</v>
      </c>
    </row>
    <row r="8" spans="2:6" s="5" customFormat="1" ht="15">
      <c r="B8" s="23" t="s">
        <v>94</v>
      </c>
      <c r="C8" s="141">
        <v>0.034</v>
      </c>
      <c r="D8" s="13">
        <v>3.99</v>
      </c>
      <c r="E8" s="141">
        <f t="shared" si="0"/>
        <v>1.3385222</v>
      </c>
      <c r="F8" s="12">
        <f t="shared" si="0"/>
        <v>157.079517</v>
      </c>
    </row>
    <row r="9" spans="2:17" s="5" customFormat="1" ht="15">
      <c r="B9" s="23" t="s">
        <v>101</v>
      </c>
      <c r="C9" s="141">
        <v>0.024</v>
      </c>
      <c r="D9" s="13">
        <v>4.05</v>
      </c>
      <c r="E9" s="141">
        <f t="shared" si="0"/>
        <v>0.9448392</v>
      </c>
      <c r="F9" s="12">
        <f t="shared" si="0"/>
        <v>159.44161499999998</v>
      </c>
      <c r="G9" s="40"/>
      <c r="H9" s="40"/>
      <c r="I9" s="40"/>
      <c r="J9" s="61"/>
      <c r="K9" s="40"/>
      <c r="L9" s="40"/>
      <c r="M9" s="40"/>
      <c r="N9" s="40"/>
      <c r="O9" s="40"/>
      <c r="P9" s="40"/>
      <c r="Q9" s="40"/>
    </row>
    <row r="10" spans="2:17" s="5" customFormat="1" ht="15">
      <c r="B10" s="23"/>
      <c r="C10" s="127"/>
      <c r="D10" s="6"/>
      <c r="E10" s="127"/>
      <c r="F10" s="6"/>
      <c r="G10" s="61"/>
      <c r="H10" s="40"/>
      <c r="I10" s="40"/>
      <c r="J10" s="40"/>
      <c r="K10" s="61"/>
      <c r="L10" s="40"/>
      <c r="M10" s="40"/>
      <c r="N10" s="40"/>
      <c r="O10" s="40"/>
      <c r="P10" s="40"/>
      <c r="Q10" s="40"/>
    </row>
    <row r="11" spans="2:17" s="5" customFormat="1" ht="15.75">
      <c r="B11" s="25" t="s">
        <v>4</v>
      </c>
      <c r="C11" s="183" t="s">
        <v>7</v>
      </c>
      <c r="D11" s="184"/>
      <c r="E11" s="183" t="s">
        <v>6</v>
      </c>
      <c r="F11" s="184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8" customHeight="1">
      <c r="B12" s="71" t="s">
        <v>102</v>
      </c>
      <c r="C12" s="123">
        <v>0.15</v>
      </c>
      <c r="D12" s="12">
        <v>163.25</v>
      </c>
      <c r="E12" s="123">
        <f>C12/$D$86</f>
        <v>0.1673733541620174</v>
      </c>
      <c r="F12" s="68">
        <f aca="true" t="shared" si="1" ref="E12:F14">D12/$D$86</f>
        <v>182.15800044632894</v>
      </c>
      <c r="G12" s="40"/>
      <c r="H12" s="40"/>
      <c r="I12" s="40"/>
      <c r="J12" s="26"/>
      <c r="K12" s="40"/>
      <c r="L12" s="40"/>
      <c r="M12" s="40"/>
      <c r="N12" s="40"/>
      <c r="O12" s="40"/>
      <c r="P12" s="40"/>
      <c r="Q12" s="40"/>
    </row>
    <row r="13" spans="2:17" s="5" customFormat="1" ht="18" customHeight="1">
      <c r="B13" s="71" t="s">
        <v>103</v>
      </c>
      <c r="C13" s="123">
        <v>0.3</v>
      </c>
      <c r="D13" s="12">
        <v>176</v>
      </c>
      <c r="E13" s="123">
        <f t="shared" si="1"/>
        <v>0.3347467083240348</v>
      </c>
      <c r="F13" s="68">
        <f t="shared" si="1"/>
        <v>196.38473555010043</v>
      </c>
      <c r="G13" s="26"/>
      <c r="H13" s="40"/>
      <c r="I13" s="40"/>
      <c r="J13" s="40"/>
      <c r="K13" s="26"/>
      <c r="L13" s="40"/>
      <c r="M13" s="40"/>
      <c r="N13" s="40"/>
      <c r="O13" s="40"/>
      <c r="P13" s="40"/>
      <c r="Q13" s="40"/>
    </row>
    <row r="14" spans="2:17" ht="18" customHeight="1">
      <c r="B14" s="71" t="s">
        <v>104</v>
      </c>
      <c r="C14" s="123">
        <v>0.44</v>
      </c>
      <c r="D14" s="12">
        <v>172.75</v>
      </c>
      <c r="E14" s="123">
        <f t="shared" si="1"/>
        <v>0.4909618388752511</v>
      </c>
      <c r="F14" s="68">
        <f t="shared" si="1"/>
        <v>192.75831287659005</v>
      </c>
      <c r="G14" s="40"/>
      <c r="H14" s="26"/>
      <c r="I14" s="26"/>
      <c r="J14" s="40"/>
      <c r="K14" s="40"/>
      <c r="L14" s="26"/>
      <c r="M14" s="40"/>
      <c r="N14" s="40"/>
      <c r="O14" s="40"/>
      <c r="P14" s="40"/>
      <c r="Q14" s="40"/>
    </row>
    <row r="15" spans="2:17" s="5" customFormat="1" ht="18" customHeight="1">
      <c r="B15" s="71"/>
      <c r="C15" s="123"/>
      <c r="D15" s="12"/>
      <c r="E15" s="123"/>
      <c r="F15" s="68"/>
      <c r="G15" s="40"/>
      <c r="H15" s="40"/>
      <c r="I15" s="40"/>
      <c r="J15" s="26"/>
      <c r="K15" s="40"/>
      <c r="L15" s="40"/>
      <c r="M15" s="40"/>
      <c r="N15" s="40"/>
      <c r="O15" s="40"/>
      <c r="P15" s="40"/>
      <c r="Q15" s="40"/>
    </row>
    <row r="16" spans="2:17" s="5" customFormat="1" ht="15.75">
      <c r="B16" s="25" t="s">
        <v>4</v>
      </c>
      <c r="C16" s="185" t="s">
        <v>83</v>
      </c>
      <c r="D16" s="185"/>
      <c r="E16" s="183" t="s">
        <v>6</v>
      </c>
      <c r="F16" s="184"/>
      <c r="G16" s="40"/>
      <c r="H16" s="61"/>
      <c r="I16" s="61"/>
      <c r="J16" s="40"/>
      <c r="K16" s="40"/>
      <c r="L16" s="61"/>
      <c r="M16" s="40"/>
      <c r="N16" s="40"/>
      <c r="O16" s="40"/>
      <c r="P16" s="40"/>
      <c r="Q16" s="40"/>
    </row>
    <row r="17" spans="2:17" s="5" customFormat="1" ht="18" customHeight="1">
      <c r="B17" s="23" t="s">
        <v>91</v>
      </c>
      <c r="C17" s="142">
        <v>140</v>
      </c>
      <c r="D17" s="84">
        <v>23000</v>
      </c>
      <c r="E17" s="123">
        <f aca="true" t="shared" si="2" ref="E17:F19">C17/$D$87</f>
        <v>1.2940197800166375</v>
      </c>
      <c r="F17" s="68">
        <f t="shared" si="2"/>
        <v>212.58896385987615</v>
      </c>
      <c r="G17" s="26"/>
      <c r="H17" s="40"/>
      <c r="I17" s="40"/>
      <c r="J17" s="40"/>
      <c r="K17" s="26"/>
      <c r="L17" s="40"/>
      <c r="M17" s="40"/>
      <c r="N17" s="40"/>
      <c r="O17" s="40"/>
      <c r="P17" s="40"/>
      <c r="Q17" s="40"/>
    </row>
    <row r="18" spans="2:17" ht="18" customHeight="1">
      <c r="B18" s="23" t="s">
        <v>105</v>
      </c>
      <c r="C18" s="143">
        <v>120</v>
      </c>
      <c r="D18" s="84">
        <v>24770</v>
      </c>
      <c r="E18" s="144">
        <f t="shared" si="2"/>
        <v>1.109159811442832</v>
      </c>
      <c r="F18" s="68">
        <f t="shared" si="2"/>
        <v>228.9490710786579</v>
      </c>
      <c r="G18" s="40"/>
      <c r="H18" s="26"/>
      <c r="I18" s="26"/>
      <c r="J18" s="40"/>
      <c r="K18" s="40"/>
      <c r="L18" s="26"/>
      <c r="M18" s="40"/>
      <c r="N18" s="40"/>
      <c r="O18" s="40"/>
      <c r="P18" s="40"/>
      <c r="Q18" s="40"/>
    </row>
    <row r="19" spans="2:18" s="5" customFormat="1" ht="15">
      <c r="B19" s="23" t="s">
        <v>106</v>
      </c>
      <c r="C19" s="143">
        <v>40</v>
      </c>
      <c r="D19" s="84">
        <v>24660</v>
      </c>
      <c r="E19" s="144">
        <f t="shared" si="2"/>
        <v>0.3697199371476107</v>
      </c>
      <c r="F19" s="68">
        <f t="shared" si="2"/>
        <v>227.93234125150198</v>
      </c>
      <c r="G19" s="40"/>
      <c r="H19" s="61"/>
      <c r="I19" s="61"/>
      <c r="J19" s="40"/>
      <c r="K19" s="40"/>
      <c r="L19" s="61"/>
      <c r="M19" s="40"/>
      <c r="N19" s="40"/>
      <c r="O19" s="40"/>
      <c r="P19" s="40"/>
      <c r="Q19" s="40"/>
      <c r="R19" s="40"/>
    </row>
    <row r="20" spans="2:18" s="5" customFormat="1" ht="15">
      <c r="B20" s="23"/>
      <c r="C20" s="141"/>
      <c r="D20" s="6"/>
      <c r="E20" s="110"/>
      <c r="F20" s="64"/>
      <c r="G20" s="40"/>
      <c r="H20" s="40"/>
      <c r="I20" s="40"/>
      <c r="J20" s="40"/>
      <c r="K20" s="40"/>
      <c r="L20" s="40"/>
      <c r="M20" s="61"/>
      <c r="N20" s="40"/>
      <c r="O20" s="40"/>
      <c r="P20" s="40"/>
      <c r="Q20" s="40"/>
      <c r="R20" s="40"/>
    </row>
    <row r="21" spans="2:17" ht="15.75">
      <c r="B21" s="25" t="s">
        <v>8</v>
      </c>
      <c r="C21" s="183" t="s">
        <v>5</v>
      </c>
      <c r="D21" s="184"/>
      <c r="E21" s="185" t="s">
        <v>6</v>
      </c>
      <c r="F21" s="185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100</v>
      </c>
      <c r="C22" s="110">
        <v>0.022</v>
      </c>
      <c r="D22" s="13">
        <v>5.1</v>
      </c>
      <c r="E22" s="110">
        <f aca="true" t="shared" si="3" ref="E22:F24">C22*36.7437</f>
        <v>0.8083613999999999</v>
      </c>
      <c r="F22" s="12">
        <f t="shared" si="3"/>
        <v>187.39286999999996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94</v>
      </c>
      <c r="C23" s="110">
        <v>0.024</v>
      </c>
      <c r="D23" s="13">
        <v>5.156</v>
      </c>
      <c r="E23" s="110">
        <f t="shared" si="3"/>
        <v>0.8818488</v>
      </c>
      <c r="F23" s="12">
        <f t="shared" si="3"/>
        <v>189.45051719999998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101</v>
      </c>
      <c r="C24" s="110">
        <v>0.026</v>
      </c>
      <c r="D24" s="72">
        <v>5.206</v>
      </c>
      <c r="E24" s="110">
        <f t="shared" si="3"/>
        <v>0.9553361999999999</v>
      </c>
      <c r="F24" s="12">
        <f t="shared" si="3"/>
        <v>191.2877022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111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85" t="s">
        <v>9</v>
      </c>
      <c r="D26" s="185"/>
      <c r="E26" s="183" t="s">
        <v>10</v>
      </c>
      <c r="F26" s="184"/>
      <c r="G26" s="40"/>
      <c r="H26" s="40"/>
      <c r="I26" s="40"/>
      <c r="J26" s="40"/>
      <c r="K26" s="40"/>
      <c r="L26" s="40"/>
      <c r="M26" s="40"/>
      <c r="N26" s="61"/>
      <c r="O26" s="40"/>
      <c r="P26" s="40"/>
      <c r="Q26" s="40"/>
      <c r="R26" s="40"/>
    </row>
    <row r="27" spans="2:21" s="5" customFormat="1" ht="18" customHeight="1">
      <c r="B27" s="71" t="s">
        <v>107</v>
      </c>
      <c r="C27" s="123">
        <v>0.28</v>
      </c>
      <c r="D27" s="68">
        <v>179</v>
      </c>
      <c r="E27" s="123">
        <f aca="true" t="shared" si="4" ref="E27:F29">C27/$D$86</f>
        <v>0.31243026110243255</v>
      </c>
      <c r="F27" s="68">
        <f t="shared" si="4"/>
        <v>199.73220263334076</v>
      </c>
      <c r="G27" s="40"/>
      <c r="H27" s="40"/>
      <c r="I27" s="40"/>
      <c r="J27" s="40"/>
      <c r="K27" s="40"/>
      <c r="L27" s="40"/>
      <c r="M27" s="40"/>
      <c r="N27" s="40"/>
      <c r="O27" s="61"/>
      <c r="P27" s="40"/>
      <c r="Q27" s="40"/>
      <c r="R27" s="40"/>
      <c r="S27" s="32"/>
      <c r="T27" s="32"/>
      <c r="U27" s="32"/>
    </row>
    <row r="28" spans="2:21" s="5" customFormat="1" ht="18" customHeight="1">
      <c r="B28" s="71" t="s">
        <v>108</v>
      </c>
      <c r="C28" s="123">
        <v>0.41</v>
      </c>
      <c r="D28" s="12">
        <v>181.75</v>
      </c>
      <c r="E28" s="123">
        <f>C28/$D$86</f>
        <v>0.45748716804284756</v>
      </c>
      <c r="F28" s="68">
        <f t="shared" si="4"/>
        <v>202.80071412631108</v>
      </c>
      <c r="G28" s="40"/>
      <c r="H28" s="40"/>
      <c r="I28" s="40"/>
      <c r="J28" s="40"/>
      <c r="K28" s="40"/>
      <c r="L28" s="40"/>
      <c r="M28" s="40"/>
      <c r="N28" s="40"/>
      <c r="O28" s="40"/>
      <c r="P28" s="61"/>
      <c r="Q28" s="40"/>
      <c r="R28" s="40"/>
      <c r="S28" s="32"/>
      <c r="T28" s="32"/>
      <c r="U28" s="32"/>
    </row>
    <row r="29" spans="2:21" s="5" customFormat="1" ht="18" customHeight="1">
      <c r="B29" s="71" t="s">
        <v>109</v>
      </c>
      <c r="C29" s="123">
        <v>0.41</v>
      </c>
      <c r="D29" s="12">
        <v>183.75</v>
      </c>
      <c r="E29" s="123">
        <f t="shared" si="4"/>
        <v>0.45748716804284756</v>
      </c>
      <c r="F29" s="68">
        <f t="shared" si="4"/>
        <v>205.03235884847132</v>
      </c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61"/>
      <c r="R29" s="40"/>
      <c r="S29" s="32"/>
      <c r="T29" s="32"/>
      <c r="U29" s="32"/>
    </row>
    <row r="30" spans="2:21" ht="15">
      <c r="B30" s="23"/>
      <c r="C30" s="65"/>
      <c r="D30" s="4"/>
      <c r="E30" s="144"/>
      <c r="F30" s="4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61"/>
      <c r="R30" s="40"/>
      <c r="S30" s="33"/>
      <c r="T30" s="33"/>
      <c r="U30" s="33"/>
    </row>
    <row r="31" spans="2:21" ht="15.75">
      <c r="B31" s="25" t="s">
        <v>11</v>
      </c>
      <c r="C31" s="185" t="s">
        <v>12</v>
      </c>
      <c r="D31" s="185"/>
      <c r="E31" s="185" t="s">
        <v>10</v>
      </c>
      <c r="F31" s="185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26"/>
      <c r="R31" s="40"/>
      <c r="S31" s="33"/>
      <c r="T31" s="33"/>
      <c r="U31" s="33"/>
    </row>
    <row r="32" spans="2:18" s="5" customFormat="1" ht="18" customHeight="1">
      <c r="B32" s="71" t="s">
        <v>102</v>
      </c>
      <c r="C32" s="144">
        <v>0.72</v>
      </c>
      <c r="D32" s="12">
        <v>387.25</v>
      </c>
      <c r="E32" s="144">
        <f>C32/$D$86</f>
        <v>0.8033920999776836</v>
      </c>
      <c r="F32" s="68">
        <f aca="true" t="shared" si="5" ref="E32:F34">D32/$D$86</f>
        <v>432.10220932827497</v>
      </c>
      <c r="G32" s="40"/>
      <c r="H32" s="40"/>
      <c r="I32" s="40"/>
      <c r="J32" s="40"/>
      <c r="K32" s="40"/>
      <c r="L32" s="40"/>
      <c r="M32" s="40"/>
      <c r="N32" s="40"/>
      <c r="O32" s="26"/>
      <c r="P32" s="40"/>
      <c r="Q32" s="40"/>
      <c r="R32" s="40"/>
    </row>
    <row r="33" spans="2:18" s="5" customFormat="1" ht="18" customHeight="1">
      <c r="B33" s="71" t="s">
        <v>110</v>
      </c>
      <c r="C33" s="144">
        <v>0.26</v>
      </c>
      <c r="D33" s="12">
        <v>382.75</v>
      </c>
      <c r="E33" s="144">
        <f t="shared" si="5"/>
        <v>0.2901138138808302</v>
      </c>
      <c r="F33" s="68">
        <f>D33/$D$86</f>
        <v>427.0810087034144</v>
      </c>
      <c r="G33" s="40"/>
      <c r="H33" s="40"/>
      <c r="I33" s="40"/>
      <c r="J33" s="40"/>
      <c r="K33" s="40"/>
      <c r="L33" s="40"/>
      <c r="M33" s="40"/>
      <c r="N33" s="40"/>
      <c r="O33" s="40"/>
      <c r="P33" s="26"/>
      <c r="Q33" s="40"/>
      <c r="R33" s="40"/>
    </row>
    <row r="34" spans="2:18" s="5" customFormat="1" ht="18" customHeight="1">
      <c r="B34" s="71" t="s">
        <v>111</v>
      </c>
      <c r="C34" s="144">
        <v>0.2</v>
      </c>
      <c r="D34" s="12">
        <v>380.5</v>
      </c>
      <c r="E34" s="144">
        <f t="shared" si="5"/>
        <v>0.22316447221602323</v>
      </c>
      <c r="F34" s="68">
        <f t="shared" si="5"/>
        <v>424.57040839098414</v>
      </c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26"/>
      <c r="R34" s="40"/>
    </row>
    <row r="35" spans="2:18" ht="15.75">
      <c r="B35" s="71"/>
      <c r="C35" s="65"/>
      <c r="E35" s="145"/>
      <c r="F35" s="66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26"/>
    </row>
    <row r="36" spans="2:18" ht="15.75">
      <c r="B36" s="25" t="s">
        <v>13</v>
      </c>
      <c r="C36" s="180" t="s">
        <v>5</v>
      </c>
      <c r="D36" s="181"/>
      <c r="E36" s="180" t="s">
        <v>6</v>
      </c>
      <c r="F36" s="181"/>
      <c r="G36" s="40"/>
      <c r="H36" s="40"/>
      <c r="I36" s="40"/>
      <c r="J36" s="40"/>
      <c r="K36" s="40"/>
      <c r="L36" s="40"/>
      <c r="M36" s="40"/>
      <c r="N36" s="40"/>
      <c r="O36" s="61"/>
      <c r="P36" s="40"/>
      <c r="Q36" s="40"/>
      <c r="R36" s="40"/>
    </row>
    <row r="37" spans="2:18" s="5" customFormat="1" ht="15">
      <c r="B37" s="23" t="s">
        <v>100</v>
      </c>
      <c r="C37" s="110">
        <v>0.036</v>
      </c>
      <c r="D37" s="72">
        <v>2.98</v>
      </c>
      <c r="E37" s="110">
        <f aca="true" t="shared" si="6" ref="E37:F39">C37*58.0164</f>
        <v>2.0885903999999997</v>
      </c>
      <c r="F37" s="68">
        <f t="shared" si="6"/>
        <v>172.888872</v>
      </c>
      <c r="G37" s="40"/>
      <c r="H37" s="40"/>
      <c r="I37" s="40"/>
      <c r="J37" s="40"/>
      <c r="K37" s="40"/>
      <c r="L37" s="40"/>
      <c r="M37" s="40"/>
      <c r="N37" s="40"/>
      <c r="O37" s="40"/>
      <c r="P37" s="61"/>
      <c r="Q37" s="40"/>
      <c r="R37" s="40"/>
    </row>
    <row r="38" spans="2:18" s="5" customFormat="1" ht="15">
      <c r="B38" s="23" t="s">
        <v>94</v>
      </c>
      <c r="C38" s="110">
        <v>0.044</v>
      </c>
      <c r="D38" s="72">
        <v>2.94</v>
      </c>
      <c r="E38" s="110">
        <f t="shared" si="6"/>
        <v>2.5527216</v>
      </c>
      <c r="F38" s="68">
        <f t="shared" si="6"/>
        <v>170.56821599999998</v>
      </c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61"/>
      <c r="R38" s="40"/>
    </row>
    <row r="39" spans="2:18" s="5" customFormat="1" ht="15.75">
      <c r="B39" s="23" t="s">
        <v>101</v>
      </c>
      <c r="C39" s="110">
        <v>0.052</v>
      </c>
      <c r="D39" s="72">
        <v>2.904</v>
      </c>
      <c r="E39" s="110">
        <f t="shared" si="6"/>
        <v>3.0168527999999997</v>
      </c>
      <c r="F39" s="68">
        <f t="shared" si="6"/>
        <v>168.4796256</v>
      </c>
      <c r="G39" s="40"/>
      <c r="H39" s="40"/>
      <c r="I39" s="40"/>
      <c r="J39" s="40"/>
      <c r="K39" s="40"/>
      <c r="L39" s="40"/>
      <c r="M39" s="40"/>
      <c r="N39" s="40"/>
      <c r="O39" s="40"/>
      <c r="P39" s="26"/>
      <c r="Q39" s="40"/>
      <c r="R39" s="40"/>
    </row>
    <row r="40" spans="2:18" s="5" customFormat="1" ht="15.75">
      <c r="B40" s="124"/>
      <c r="C40" s="110"/>
      <c r="D40" s="6"/>
      <c r="E40" s="110"/>
      <c r="F40" s="68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26"/>
      <c r="R40" s="40"/>
    </row>
    <row r="41" spans="2:18" ht="15.75">
      <c r="B41" s="25" t="s">
        <v>14</v>
      </c>
      <c r="C41" s="180" t="s">
        <v>5</v>
      </c>
      <c r="D41" s="181"/>
      <c r="E41" s="180" t="s">
        <v>6</v>
      </c>
      <c r="F41" s="181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26"/>
    </row>
    <row r="42" spans="2:17" s="5" customFormat="1" ht="15" customHeight="1">
      <c r="B42" s="23" t="s">
        <v>112</v>
      </c>
      <c r="C42" s="110">
        <v>0.022</v>
      </c>
      <c r="D42" s="72">
        <v>9.16</v>
      </c>
      <c r="E42" s="110">
        <f>C42*36.7437</f>
        <v>0.8083613999999999</v>
      </c>
      <c r="F42" s="68">
        <f aca="true" t="shared" si="7" ref="E42:F44">D42*36.7437</f>
        <v>336.572292</v>
      </c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70"/>
    </row>
    <row r="43" spans="2:13" s="5" customFormat="1" ht="15" customHeight="1">
      <c r="B43" s="23" t="s">
        <v>113</v>
      </c>
      <c r="C43" s="110">
        <v>0.03</v>
      </c>
      <c r="D43" s="72">
        <v>9.304</v>
      </c>
      <c r="E43" s="110">
        <f t="shared" si="7"/>
        <v>1.1023109999999998</v>
      </c>
      <c r="F43" s="68">
        <f t="shared" si="7"/>
        <v>341.8633848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94</v>
      </c>
      <c r="C44" s="110">
        <v>0.026</v>
      </c>
      <c r="D44" s="72">
        <v>9.434</v>
      </c>
      <c r="E44" s="110">
        <f t="shared" si="7"/>
        <v>0.9553361999999999</v>
      </c>
      <c r="F44" s="68">
        <f t="shared" si="7"/>
        <v>346.64006579999995</v>
      </c>
      <c r="G44" s="22"/>
      <c r="H44" s="22"/>
      <c r="I44" s="22"/>
      <c r="K44" s="22"/>
      <c r="L44" s="22"/>
      <c r="M44" s="22"/>
    </row>
    <row r="45" spans="2:13" s="5" customFormat="1" ht="15">
      <c r="B45" s="23"/>
      <c r="C45" s="141"/>
      <c r="D45" s="72"/>
      <c r="E45" s="110"/>
      <c r="F45" s="68"/>
      <c r="G45" s="22"/>
      <c r="H45" s="22"/>
      <c r="I45" s="22"/>
      <c r="K45" s="22"/>
      <c r="L45" s="22"/>
      <c r="M45" s="22"/>
    </row>
    <row r="46" spans="2:13" s="5" customFormat="1" ht="15">
      <c r="B46" s="25" t="s">
        <v>14</v>
      </c>
      <c r="C46" s="185" t="s">
        <v>73</v>
      </c>
      <c r="D46" s="185"/>
      <c r="E46" s="183" t="s">
        <v>6</v>
      </c>
      <c r="F46" s="184"/>
      <c r="G46" s="22"/>
      <c r="H46" s="22"/>
      <c r="I46" s="22"/>
      <c r="K46" s="22"/>
      <c r="L46" s="22"/>
      <c r="M46" s="22"/>
    </row>
    <row r="47" spans="2:13" s="5" customFormat="1" ht="15">
      <c r="B47" s="23" t="s">
        <v>114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>
      <c r="B48" s="23" t="s">
        <v>115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>
      <c r="B49" s="23" t="s">
        <v>116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80" t="s">
        <v>16</v>
      </c>
      <c r="D51" s="181"/>
      <c r="E51" s="180" t="s">
        <v>6</v>
      </c>
      <c r="F51" s="181"/>
      <c r="G51"/>
      <c r="H51"/>
      <c r="I51"/>
      <c r="J51" s="5"/>
    </row>
    <row r="52" spans="2:19" s="21" customFormat="1" ht="15">
      <c r="B52" s="23" t="s">
        <v>100</v>
      </c>
      <c r="C52" s="110">
        <v>0.8</v>
      </c>
      <c r="D52" s="73">
        <v>302.4</v>
      </c>
      <c r="E52" s="110">
        <f>C52*1.1023</f>
        <v>0.8818400000000001</v>
      </c>
      <c r="F52" s="73">
        <f aca="true" t="shared" si="8" ref="E52:F54">D52*1.1023</f>
        <v>333.33552</v>
      </c>
      <c r="G52" s="5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</row>
    <row r="53" spans="2:19" s="21" customFormat="1" ht="15">
      <c r="B53" s="23" t="s">
        <v>113</v>
      </c>
      <c r="C53" s="110">
        <v>0.8</v>
      </c>
      <c r="D53" s="73">
        <v>304.9</v>
      </c>
      <c r="E53" s="110">
        <f t="shared" si="8"/>
        <v>0.8818400000000001</v>
      </c>
      <c r="F53" s="73">
        <f t="shared" si="8"/>
        <v>336.09127</v>
      </c>
      <c r="G53" s="5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</row>
    <row r="54" spans="2:19" ht="15">
      <c r="B54" s="23" t="s">
        <v>94</v>
      </c>
      <c r="C54" s="110">
        <v>0.8</v>
      </c>
      <c r="D54" s="73">
        <v>308.5</v>
      </c>
      <c r="E54" s="110">
        <f>C54*1.1023</f>
        <v>0.8818400000000001</v>
      </c>
      <c r="F54" s="73">
        <f t="shared" si="8"/>
        <v>340.05955</v>
      </c>
      <c r="G54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</row>
    <row r="55" spans="2:19" ht="15">
      <c r="B55" s="128"/>
      <c r="C55" s="126"/>
      <c r="D55" s="64"/>
      <c r="E55" s="123"/>
      <c r="F55" s="64"/>
      <c r="G55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</row>
    <row r="56" spans="2:19" ht="15">
      <c r="B56" s="25" t="s">
        <v>17</v>
      </c>
      <c r="C56" s="180" t="s">
        <v>18</v>
      </c>
      <c r="D56" s="181"/>
      <c r="E56" s="180" t="s">
        <v>19</v>
      </c>
      <c r="F56" s="181"/>
      <c r="G56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</row>
    <row r="57" spans="2:21" s="22" customFormat="1" ht="15.75">
      <c r="B57" s="23" t="s">
        <v>100</v>
      </c>
      <c r="C57" s="123">
        <v>0.02</v>
      </c>
      <c r="D57" s="68">
        <v>30.98</v>
      </c>
      <c r="E57" s="123">
        <f>C57/454*1000</f>
        <v>0.04405286343612335</v>
      </c>
      <c r="F57" s="68">
        <f aca="true" t="shared" si="9" ref="E57:F59">D57/454*1000</f>
        <v>68.23788546255506</v>
      </c>
      <c r="G57" s="26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</row>
    <row r="58" spans="2:21" s="22" customFormat="1" ht="15.75">
      <c r="B58" s="23" t="s">
        <v>113</v>
      </c>
      <c r="C58" s="123">
        <v>0.02</v>
      </c>
      <c r="D58" s="68">
        <v>31.19</v>
      </c>
      <c r="E58" s="123">
        <f t="shared" si="9"/>
        <v>0.04405286343612335</v>
      </c>
      <c r="F58" s="68">
        <f t="shared" si="9"/>
        <v>68.70044052863436</v>
      </c>
      <c r="G58" s="30"/>
      <c r="H58" s="26"/>
      <c r="I58" s="26"/>
      <c r="J58" s="5"/>
      <c r="K58" s="30"/>
      <c r="L58" s="26"/>
      <c r="M58" s="30"/>
      <c r="N58" s="40"/>
      <c r="O58" s="26"/>
      <c r="P58" s="40"/>
      <c r="Q58" s="40"/>
      <c r="R58" s="40"/>
      <c r="S58" s="40"/>
      <c r="T58" s="40"/>
      <c r="U58" s="40"/>
    </row>
    <row r="59" spans="2:21" ht="15.75">
      <c r="B59" s="23" t="s">
        <v>94</v>
      </c>
      <c r="C59" s="125">
        <v>0</v>
      </c>
      <c r="D59" s="68">
        <v>31.45</v>
      </c>
      <c r="E59" s="125">
        <f t="shared" si="9"/>
        <v>0</v>
      </c>
      <c r="F59" s="68">
        <f t="shared" si="9"/>
        <v>69.27312775330397</v>
      </c>
      <c r="G59" s="40"/>
      <c r="H59" s="40"/>
      <c r="I59" s="40"/>
      <c r="J59" s="61"/>
      <c r="K59" s="40"/>
      <c r="L59" s="40"/>
      <c r="M59" s="40"/>
      <c r="N59" s="40"/>
      <c r="O59" s="40"/>
      <c r="P59" s="40"/>
      <c r="Q59" s="40"/>
      <c r="R59" s="146"/>
      <c r="S59" s="40"/>
      <c r="T59" s="40"/>
      <c r="U59" s="40"/>
    </row>
    <row r="60" spans="2:21" ht="15.75" thickBot="1">
      <c r="B60" s="23"/>
      <c r="C60" s="144"/>
      <c r="D60" s="64"/>
      <c r="E60" s="123"/>
      <c r="F60" s="64"/>
      <c r="G60" s="40"/>
      <c r="H60" s="40"/>
      <c r="I60" s="40"/>
      <c r="J60" s="61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</row>
    <row r="61" spans="2:21" ht="16.5" thickBot="1">
      <c r="B61" s="25" t="s">
        <v>20</v>
      </c>
      <c r="C61" s="180" t="s">
        <v>21</v>
      </c>
      <c r="D61" s="181"/>
      <c r="E61" s="180" t="s">
        <v>6</v>
      </c>
      <c r="F61" s="181"/>
      <c r="G61" s="40"/>
      <c r="H61" s="40"/>
      <c r="I61" s="40"/>
      <c r="J61" s="61"/>
      <c r="K61" s="40"/>
      <c r="L61" s="40"/>
      <c r="M61" s="40"/>
      <c r="N61" s="40"/>
      <c r="O61" s="40"/>
      <c r="P61" s="40"/>
      <c r="Q61" s="40"/>
      <c r="R61" s="40"/>
      <c r="S61" s="147"/>
      <c r="T61" s="147"/>
      <c r="U61" s="148"/>
    </row>
    <row r="62" spans="2:24" s="5" customFormat="1" ht="15">
      <c r="B62" s="23" t="s">
        <v>112</v>
      </c>
      <c r="C62" s="141">
        <v>0.055</v>
      </c>
      <c r="D62" s="72">
        <v>11.68</v>
      </c>
      <c r="E62" s="141">
        <f>C62*22.026</f>
        <v>1.21143</v>
      </c>
      <c r="F62" s="68">
        <f aca="true" t="shared" si="10" ref="E62:F64">D62*22.026</f>
        <v>257.26367999999997</v>
      </c>
      <c r="G62" s="40"/>
      <c r="H62" s="149"/>
      <c r="I62" s="149"/>
      <c r="J62" s="61"/>
      <c r="K62" s="40"/>
      <c r="L62" s="149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</row>
    <row r="63" spans="2:24" s="5" customFormat="1" ht="15">
      <c r="B63" s="23" t="s">
        <v>113</v>
      </c>
      <c r="C63" s="141">
        <v>0.075</v>
      </c>
      <c r="D63" s="72">
        <v>11.985</v>
      </c>
      <c r="E63" s="141">
        <f t="shared" si="10"/>
        <v>1.65195</v>
      </c>
      <c r="F63" s="68">
        <f t="shared" si="10"/>
        <v>263.98161</v>
      </c>
      <c r="G63" s="40"/>
      <c r="H63" s="150"/>
      <c r="I63" s="150"/>
      <c r="J63" s="150"/>
      <c r="K63" s="101"/>
      <c r="L63" s="150"/>
      <c r="M63" s="150"/>
      <c r="N63" s="150"/>
      <c r="O63" s="150"/>
      <c r="P63" s="150"/>
      <c r="Q63" s="150"/>
      <c r="R63" s="150"/>
      <c r="S63" s="151"/>
      <c r="T63" s="151"/>
      <c r="U63" s="151"/>
      <c r="V63" s="151"/>
      <c r="W63" s="150"/>
      <c r="X63" s="40"/>
    </row>
    <row r="64" spans="2:24" ht="15">
      <c r="B64" s="23" t="s">
        <v>94</v>
      </c>
      <c r="C64" s="141">
        <v>0.1</v>
      </c>
      <c r="D64" s="72">
        <v>12.235</v>
      </c>
      <c r="E64" s="141">
        <f t="shared" si="10"/>
        <v>2.2026</v>
      </c>
      <c r="F64" s="68">
        <f t="shared" si="10"/>
        <v>269.48811</v>
      </c>
      <c r="G64" s="40"/>
      <c r="H64" s="103"/>
      <c r="I64" s="103"/>
      <c r="J64" s="103"/>
      <c r="K64" s="103"/>
      <c r="L64" s="103"/>
      <c r="M64" s="103"/>
      <c r="N64" s="103"/>
      <c r="O64" s="103"/>
      <c r="P64" s="103"/>
      <c r="Q64" s="150"/>
      <c r="R64" s="150"/>
      <c r="S64" s="152"/>
      <c r="T64" s="152"/>
      <c r="U64" s="152"/>
      <c r="V64" s="151"/>
      <c r="W64" s="150"/>
      <c r="X64" s="40"/>
    </row>
    <row r="65" spans="2:24" ht="15">
      <c r="B65" s="23"/>
      <c r="C65" s="120"/>
      <c r="D65" s="67"/>
      <c r="E65" s="110"/>
      <c r="F65" s="68"/>
      <c r="G65" s="40"/>
      <c r="H65" s="103"/>
      <c r="I65" s="103"/>
      <c r="J65" s="105"/>
      <c r="K65" s="103"/>
      <c r="L65" s="103"/>
      <c r="M65" s="103"/>
      <c r="N65" s="103"/>
      <c r="O65" s="103"/>
      <c r="P65" s="103"/>
      <c r="Q65" s="150"/>
      <c r="R65" s="150"/>
      <c r="S65" s="152"/>
      <c r="T65" s="152"/>
      <c r="U65" s="152"/>
      <c r="V65" s="151"/>
      <c r="W65" s="150"/>
      <c r="X65" s="40"/>
    </row>
    <row r="66" spans="2:25" ht="15.75" customHeight="1">
      <c r="B66" s="25" t="s">
        <v>22</v>
      </c>
      <c r="C66" s="180" t="s">
        <v>76</v>
      </c>
      <c r="D66" s="181"/>
      <c r="E66" s="180" t="s">
        <v>23</v>
      </c>
      <c r="F66" s="181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50"/>
      <c r="R66" s="150"/>
      <c r="S66" s="152"/>
      <c r="T66" s="152"/>
      <c r="U66" s="152"/>
      <c r="V66" s="151"/>
      <c r="W66" s="150"/>
      <c r="X66" s="40"/>
      <c r="Y66" s="33"/>
    </row>
    <row r="67" spans="2:25" s="5" customFormat="1" ht="15.75" customHeight="1">
      <c r="B67" s="23" t="s">
        <v>112</v>
      </c>
      <c r="C67" s="110">
        <v>0.034</v>
      </c>
      <c r="D67" s="72">
        <v>1.409</v>
      </c>
      <c r="E67" s="110">
        <f aca="true" t="shared" si="11" ref="E67:F69">C67/3.785</f>
        <v>0.008982826948480845</v>
      </c>
      <c r="F67" s="68">
        <f>D67/3.785</f>
        <v>0.3722589167767503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50"/>
      <c r="R67" s="150"/>
      <c r="S67" s="152"/>
      <c r="T67" s="152"/>
      <c r="U67" s="152"/>
      <c r="V67" s="151"/>
      <c r="W67" s="150"/>
      <c r="X67" s="40"/>
      <c r="Y67" s="32"/>
    </row>
    <row r="68" spans="2:25" s="5" customFormat="1" ht="16.5" customHeight="1">
      <c r="B68" s="23" t="s">
        <v>117</v>
      </c>
      <c r="C68" s="110">
        <v>0.009</v>
      </c>
      <c r="D68" s="72">
        <v>1.419</v>
      </c>
      <c r="E68" s="110">
        <f t="shared" si="11"/>
        <v>0.0023778071334214</v>
      </c>
      <c r="F68" s="68">
        <f>D68/3.785</f>
        <v>0.3749009247027741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50"/>
      <c r="R68" s="150"/>
      <c r="S68" s="152"/>
      <c r="T68" s="152"/>
      <c r="U68" s="152"/>
      <c r="V68" s="153"/>
      <c r="W68" s="150"/>
      <c r="X68" s="40"/>
      <c r="Y68" s="32"/>
    </row>
    <row r="69" spans="2:25" s="5" customFormat="1" ht="16.5" customHeight="1">
      <c r="B69" s="23" t="s">
        <v>118</v>
      </c>
      <c r="C69" s="110">
        <v>0.009</v>
      </c>
      <c r="D69" s="72">
        <v>1.411</v>
      </c>
      <c r="E69" s="110">
        <f t="shared" si="11"/>
        <v>0.0023778071334214</v>
      </c>
      <c r="F69" s="68">
        <f t="shared" si="11"/>
        <v>0.37278731836195506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50"/>
      <c r="S69" s="152"/>
      <c r="T69" s="152"/>
      <c r="U69" s="152"/>
      <c r="V69" s="153"/>
      <c r="W69" s="150"/>
      <c r="X69" s="40"/>
      <c r="Y69" s="32"/>
    </row>
    <row r="70" spans="2:25" ht="15.75">
      <c r="B70" s="23"/>
      <c r="C70" s="141"/>
      <c r="D70" s="69"/>
      <c r="E70" s="141"/>
      <c r="F70" s="4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50"/>
      <c r="R70" s="150"/>
      <c r="S70" s="154"/>
      <c r="T70" s="108"/>
      <c r="U70" s="152"/>
      <c r="V70" s="151"/>
      <c r="W70" s="155"/>
      <c r="X70" s="40"/>
      <c r="Y70" s="33"/>
    </row>
    <row r="71" spans="2:25" ht="15.75" customHeight="1">
      <c r="B71" s="25" t="s">
        <v>24</v>
      </c>
      <c r="C71" s="180" t="s">
        <v>25</v>
      </c>
      <c r="D71" s="181"/>
      <c r="E71" s="180" t="s">
        <v>26</v>
      </c>
      <c r="F71" s="181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50"/>
      <c r="R71" s="150"/>
      <c r="S71" s="150"/>
      <c r="T71" s="108"/>
      <c r="U71" s="152"/>
      <c r="V71" s="151"/>
      <c r="W71" s="150"/>
      <c r="X71" s="26"/>
      <c r="Y71" s="33"/>
    </row>
    <row r="72" spans="2:25" s="5" customFormat="1" ht="15">
      <c r="B72" s="23" t="s">
        <v>119</v>
      </c>
      <c r="C72" s="156">
        <v>0</v>
      </c>
      <c r="D72" s="118" t="s">
        <v>72</v>
      </c>
      <c r="E72" s="156">
        <f>C72/454*100</f>
        <v>0</v>
      </c>
      <c r="F72" s="74" t="s">
        <v>72</v>
      </c>
      <c r="G72" s="150"/>
      <c r="H72" s="150"/>
      <c r="I72" s="150"/>
      <c r="J72" s="150"/>
      <c r="K72" s="150"/>
      <c r="L72" s="150"/>
      <c r="M72" s="150"/>
      <c r="N72" s="150"/>
      <c r="O72" s="150"/>
      <c r="P72" s="101"/>
      <c r="Q72" s="150"/>
      <c r="R72" s="150"/>
      <c r="S72" s="150"/>
      <c r="T72" s="150"/>
      <c r="U72" s="152"/>
      <c r="V72" s="151"/>
      <c r="W72" s="151"/>
      <c r="X72" s="57"/>
      <c r="Y72" s="32"/>
    </row>
    <row r="73" spans="2:25" s="5" customFormat="1" ht="16.5" customHeight="1">
      <c r="B73" s="23" t="s">
        <v>112</v>
      </c>
      <c r="C73" s="157">
        <v>0.01</v>
      </c>
      <c r="D73" s="118">
        <v>1.1525</v>
      </c>
      <c r="E73" s="157">
        <f>C73/454*100</f>
        <v>0.0022026431718061676</v>
      </c>
      <c r="F73" s="74">
        <f>D73/454*1000</f>
        <v>2.538546255506608</v>
      </c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01"/>
      <c r="R73" s="150"/>
      <c r="S73" s="150"/>
      <c r="T73" s="150"/>
      <c r="U73" s="152"/>
      <c r="V73" s="151"/>
      <c r="W73" s="151"/>
      <c r="X73" s="57"/>
      <c r="Y73" s="32"/>
    </row>
    <row r="74" spans="2:25" s="5" customFormat="1" ht="15.75">
      <c r="B74" s="23" t="s">
        <v>117</v>
      </c>
      <c r="C74" s="157">
        <v>0.008</v>
      </c>
      <c r="D74" s="118">
        <v>1.169</v>
      </c>
      <c r="E74" s="157">
        <f>C74/454*100</f>
        <v>0.0017621145374449338</v>
      </c>
      <c r="F74" s="74">
        <f>D74/454*1000</f>
        <v>2.5748898678414096</v>
      </c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01"/>
      <c r="S74" s="150"/>
      <c r="T74" s="150"/>
      <c r="U74" s="152"/>
      <c r="V74" s="153"/>
      <c r="W74" s="150"/>
      <c r="X74" s="57"/>
      <c r="Y74" s="32"/>
    </row>
    <row r="75" spans="2:25" s="5" customFormat="1" ht="15.75" customHeight="1">
      <c r="B75" s="158"/>
      <c r="C75" s="110"/>
      <c r="D75" s="13"/>
      <c r="E75" s="157"/>
      <c r="F75" s="13"/>
      <c r="G75" s="40"/>
      <c r="H75" s="40"/>
      <c r="I75" s="40"/>
      <c r="J75" s="40"/>
      <c r="K75" s="40"/>
      <c r="L75" s="40"/>
      <c r="M75" s="40"/>
      <c r="N75" s="40"/>
      <c r="O75" s="61"/>
      <c r="P75" s="40"/>
      <c r="Q75" s="40"/>
      <c r="R75" s="40"/>
      <c r="S75" s="40"/>
      <c r="T75" s="40"/>
      <c r="U75" s="159"/>
      <c r="V75" s="57"/>
      <c r="W75" s="40"/>
      <c r="X75" s="57"/>
      <c r="Y75" s="32"/>
    </row>
    <row r="76" spans="2:25" ht="15.75">
      <c r="B76" s="25" t="s">
        <v>27</v>
      </c>
      <c r="C76" s="190" t="s">
        <v>25</v>
      </c>
      <c r="D76" s="190"/>
      <c r="E76" s="180" t="s">
        <v>28</v>
      </c>
      <c r="F76" s="181"/>
      <c r="G76" s="40"/>
      <c r="H76" s="40"/>
      <c r="I76" s="40"/>
      <c r="J76" s="40"/>
      <c r="K76" s="40"/>
      <c r="L76" s="40"/>
      <c r="M76" s="40"/>
      <c r="N76" s="40"/>
      <c r="O76" s="40"/>
      <c r="P76" s="61"/>
      <c r="Q76" s="40"/>
      <c r="R76" s="40"/>
      <c r="S76" s="40"/>
      <c r="T76" s="40"/>
      <c r="U76" s="159"/>
      <c r="V76" s="57"/>
      <c r="W76" s="40"/>
      <c r="X76" s="57"/>
      <c r="Y76" s="33"/>
    </row>
    <row r="77" spans="2:24" s="5" customFormat="1" ht="15.75">
      <c r="B77" s="23" t="s">
        <v>94</v>
      </c>
      <c r="C77" s="111">
        <v>0.0007</v>
      </c>
      <c r="D77" s="119">
        <v>0.1239</v>
      </c>
      <c r="E77" s="111">
        <f>C77/454*1000000</f>
        <v>1.5418502202643172</v>
      </c>
      <c r="F77" s="68">
        <f>D77/454*1000000</f>
        <v>272.90748898678413</v>
      </c>
      <c r="G77" s="40"/>
      <c r="H77" s="40"/>
      <c r="I77" s="40"/>
      <c r="J77" s="40"/>
      <c r="K77" s="40"/>
      <c r="L77" s="40"/>
      <c r="M77" s="40"/>
      <c r="N77" s="61"/>
      <c r="O77" s="40"/>
      <c r="P77" s="40"/>
      <c r="Q77" s="40"/>
      <c r="R77" s="40"/>
      <c r="S77" s="55"/>
      <c r="T77" s="159"/>
      <c r="U77" s="159"/>
      <c r="V77" s="57"/>
      <c r="W77" s="26"/>
      <c r="X77" s="40"/>
    </row>
    <row r="78" spans="2:24" s="5" customFormat="1" ht="15.75" customHeight="1">
      <c r="B78" s="23" t="s">
        <v>92</v>
      </c>
      <c r="C78" s="111">
        <v>0.0005</v>
      </c>
      <c r="D78" s="119" t="s">
        <v>72</v>
      </c>
      <c r="E78" s="111">
        <f>C78/454*1000000</f>
        <v>1.1013215859030836</v>
      </c>
      <c r="F78" s="68" t="s">
        <v>72</v>
      </c>
      <c r="G78" s="40"/>
      <c r="H78" s="40"/>
      <c r="I78" s="40"/>
      <c r="J78" s="40"/>
      <c r="K78" s="40"/>
      <c r="L78" s="40"/>
      <c r="M78" s="40"/>
      <c r="N78" s="40"/>
      <c r="O78" s="61"/>
      <c r="P78" s="40"/>
      <c r="Q78" s="40"/>
      <c r="R78" s="40"/>
      <c r="S78" s="159"/>
      <c r="T78" s="55"/>
      <c r="U78" s="159"/>
      <c r="V78" s="57"/>
      <c r="W78" s="40"/>
      <c r="X78" s="26"/>
    </row>
    <row r="79" spans="2:24" s="5" customFormat="1" ht="15.75">
      <c r="B79" s="23" t="s">
        <v>120</v>
      </c>
      <c r="C79" s="111">
        <v>0.0004</v>
      </c>
      <c r="D79" s="119" t="s">
        <v>72</v>
      </c>
      <c r="E79" s="111">
        <f>C79/454*1000000</f>
        <v>0.881057268722467</v>
      </c>
      <c r="F79" s="68" t="s">
        <v>72</v>
      </c>
      <c r="G79" s="40"/>
      <c r="H79" s="40"/>
      <c r="I79" s="40"/>
      <c r="J79" s="40"/>
      <c r="K79" s="40"/>
      <c r="L79" s="40"/>
      <c r="M79" s="40"/>
      <c r="N79" s="40"/>
      <c r="O79" s="61"/>
      <c r="P79" s="40"/>
      <c r="Q79" s="40"/>
      <c r="R79" s="40"/>
      <c r="S79" s="159"/>
      <c r="T79" s="55"/>
      <c r="U79" s="159"/>
      <c r="V79" s="57"/>
      <c r="W79" s="40"/>
      <c r="X79" s="26"/>
    </row>
    <row r="80" spans="2:24" s="5" customFormat="1" ht="15.75" thickBot="1">
      <c r="B80" s="23"/>
      <c r="C80" s="83"/>
      <c r="D80" s="13"/>
      <c r="E80" s="127"/>
      <c r="F80" s="13"/>
      <c r="G80" s="40"/>
      <c r="H80" s="40"/>
      <c r="I80" s="40"/>
      <c r="J80" s="40"/>
      <c r="K80" s="40"/>
      <c r="L80" s="40"/>
      <c r="M80" s="40"/>
      <c r="N80" s="40"/>
      <c r="O80" s="40"/>
      <c r="P80" s="61"/>
      <c r="Q80" s="40"/>
      <c r="R80" s="40"/>
      <c r="S80" s="159"/>
      <c r="T80" s="159"/>
      <c r="U80" s="55"/>
      <c r="V80" s="57"/>
      <c r="W80" s="30"/>
      <c r="X80" s="37"/>
    </row>
    <row r="81" spans="2:24" s="5" customFormat="1" ht="15.75" customHeight="1" thickBot="1">
      <c r="B81" s="14"/>
      <c r="C81" s="117"/>
      <c r="D81" s="15"/>
      <c r="E81" s="15"/>
      <c r="F81" s="15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61"/>
      <c r="R81" s="40"/>
      <c r="S81" s="55"/>
      <c r="T81" s="159"/>
      <c r="U81" s="77"/>
      <c r="V81" s="77"/>
      <c r="W81" s="30"/>
      <c r="X81" s="37"/>
    </row>
    <row r="82" spans="2:24" s="5" customFormat="1" ht="15.75" customHeight="1" thickBot="1">
      <c r="B82" s="14"/>
      <c r="C82" s="20"/>
      <c r="D82" s="15"/>
      <c r="E82" s="15"/>
      <c r="F82" s="15"/>
      <c r="J82" s="146"/>
      <c r="K82" s="40"/>
      <c r="L82" s="40"/>
      <c r="M82" s="40"/>
      <c r="N82" s="40"/>
      <c r="O82" s="40"/>
      <c r="P82" s="40"/>
      <c r="Q82" s="40"/>
      <c r="R82" s="26"/>
      <c r="S82" s="159"/>
      <c r="T82" s="55"/>
      <c r="U82" s="57"/>
      <c r="V82" s="59"/>
      <c r="W82" s="30"/>
      <c r="X82" s="37"/>
    </row>
    <row r="83" spans="2:24" s="5" customFormat="1" ht="15.7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9"/>
      <c r="T83" s="160"/>
      <c r="U83" s="57"/>
      <c r="V83" s="41"/>
      <c r="W83" s="30"/>
      <c r="X83" s="37"/>
    </row>
    <row r="84" spans="2:24" s="5" customFormat="1" ht="16.5" customHeight="1" thickBot="1">
      <c r="B84" s="16"/>
      <c r="C84" s="16"/>
      <c r="D84" s="29" t="s">
        <v>30</v>
      </c>
      <c r="E84" s="29" t="s">
        <v>31</v>
      </c>
      <c r="F84" s="29" t="s">
        <v>32</v>
      </c>
      <c r="G84" s="29" t="s">
        <v>33</v>
      </c>
      <c r="H84" s="29" t="s">
        <v>34</v>
      </c>
      <c r="I84" s="29" t="s">
        <v>35</v>
      </c>
      <c r="J84" s="29" t="s">
        <v>36</v>
      </c>
      <c r="K84" s="29" t="s">
        <v>37</v>
      </c>
      <c r="L84" s="34"/>
      <c r="M84" s="30"/>
      <c r="N84" s="40"/>
      <c r="O84" s="40"/>
      <c r="P84" s="40"/>
      <c r="Q84" s="40"/>
      <c r="R84" s="40"/>
      <c r="S84" s="26"/>
      <c r="T84" s="40"/>
      <c r="U84" s="40"/>
      <c r="V84" s="41"/>
      <c r="W84" s="30"/>
      <c r="X84" s="37"/>
    </row>
    <row r="85" spans="2:24" s="5" customFormat="1" ht="12.75" customHeight="1" thickBot="1">
      <c r="B85" s="18"/>
      <c r="C85" s="18" t="s">
        <v>30</v>
      </c>
      <c r="D85" s="161" t="s">
        <v>72</v>
      </c>
      <c r="E85" s="129">
        <v>1.1158</v>
      </c>
      <c r="F85" s="129">
        <v>0.0092</v>
      </c>
      <c r="G85" s="129">
        <v>1.2968</v>
      </c>
      <c r="H85" s="129">
        <v>1.0137</v>
      </c>
      <c r="I85" s="129">
        <v>0.76</v>
      </c>
      <c r="J85" s="129">
        <v>0.6909</v>
      </c>
      <c r="K85" s="129">
        <v>0.1276</v>
      </c>
      <c r="L85" s="30"/>
      <c r="M85" s="30"/>
      <c r="N85" s="40"/>
      <c r="O85" s="40"/>
      <c r="P85" s="40"/>
      <c r="Q85" s="40"/>
      <c r="R85" s="40"/>
      <c r="S85" s="40"/>
      <c r="T85" s="26"/>
      <c r="U85" s="40"/>
      <c r="V85" s="38"/>
      <c r="W85" s="30"/>
      <c r="X85" s="38"/>
    </row>
    <row r="86" spans="2:23" s="5" customFormat="1" ht="16.5" customHeight="1">
      <c r="B86" s="17"/>
      <c r="C86" s="17" t="s">
        <v>31</v>
      </c>
      <c r="D86" s="129">
        <v>0.8962</v>
      </c>
      <c r="E86" s="129" t="s">
        <v>72</v>
      </c>
      <c r="F86" s="129">
        <v>0.0083</v>
      </c>
      <c r="G86" s="129">
        <v>1.1622</v>
      </c>
      <c r="H86" s="129">
        <v>0.9085</v>
      </c>
      <c r="I86" s="129">
        <v>0.6811</v>
      </c>
      <c r="J86" s="129">
        <v>0.6192</v>
      </c>
      <c r="K86" s="129">
        <v>0.1144</v>
      </c>
      <c r="L86" s="26"/>
      <c r="M86" s="30"/>
      <c r="N86" s="40"/>
      <c r="O86" s="40"/>
      <c r="P86" s="40"/>
      <c r="Q86" s="40"/>
      <c r="R86" s="40"/>
      <c r="S86" s="40"/>
      <c r="T86" s="40"/>
      <c r="U86" s="26"/>
      <c r="V86" s="30"/>
      <c r="W86" s="26"/>
    </row>
    <row r="87" spans="2:23" s="5" customFormat="1" ht="15.75" customHeight="1" thickBot="1">
      <c r="B87" s="18"/>
      <c r="C87" s="18" t="s">
        <v>32</v>
      </c>
      <c r="D87" s="129">
        <v>108.19</v>
      </c>
      <c r="E87" s="129">
        <v>120.7184</v>
      </c>
      <c r="F87" s="129" t="s">
        <v>72</v>
      </c>
      <c r="G87" s="129">
        <v>140.3008</v>
      </c>
      <c r="H87" s="129">
        <v>109.6706</v>
      </c>
      <c r="I87" s="129">
        <v>82.2237</v>
      </c>
      <c r="J87" s="129">
        <v>74.7485</v>
      </c>
      <c r="K87" s="129">
        <v>13.8061</v>
      </c>
      <c r="L87" s="30"/>
      <c r="M87" s="26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6.5" thickBot="1">
      <c r="B88" s="17"/>
      <c r="C88" s="17" t="s">
        <v>33</v>
      </c>
      <c r="D88" s="129">
        <v>0.7711</v>
      </c>
      <c r="E88" s="129">
        <v>0.8604</v>
      </c>
      <c r="F88" s="129">
        <v>0.0071</v>
      </c>
      <c r="G88" s="129" t="s">
        <v>72</v>
      </c>
      <c r="H88" s="129">
        <v>0.7817</v>
      </c>
      <c r="I88" s="129">
        <v>0.5861</v>
      </c>
      <c r="J88" s="129">
        <v>0.5328</v>
      </c>
      <c r="K88" s="129">
        <v>0.0984</v>
      </c>
      <c r="L88" s="30"/>
      <c r="M88" s="40"/>
      <c r="N88" s="26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6.5" thickBot="1">
      <c r="B89" s="18"/>
      <c r="C89" s="18" t="s">
        <v>34</v>
      </c>
      <c r="D89" s="129">
        <v>0.9865</v>
      </c>
      <c r="E89" s="129">
        <v>1.1007</v>
      </c>
      <c r="F89" s="129">
        <v>0.0091</v>
      </c>
      <c r="G89" s="129">
        <v>1.2793</v>
      </c>
      <c r="H89" s="129" t="s">
        <v>72</v>
      </c>
      <c r="I89" s="129">
        <v>0.7497</v>
      </c>
      <c r="J89" s="129">
        <v>0.6816</v>
      </c>
      <c r="K89" s="129">
        <v>0.1259</v>
      </c>
      <c r="L89" s="30"/>
      <c r="M89" s="40"/>
      <c r="N89" s="40"/>
      <c r="O89" s="26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6.5" thickBot="1">
      <c r="B90" s="17"/>
      <c r="C90" s="17" t="s">
        <v>35</v>
      </c>
      <c r="D90" s="129">
        <v>1.3158</v>
      </c>
      <c r="E90" s="129">
        <v>1.4682</v>
      </c>
      <c r="F90" s="129">
        <v>0.0122</v>
      </c>
      <c r="G90" s="129">
        <v>1.7063</v>
      </c>
      <c r="H90" s="129">
        <v>1.3338</v>
      </c>
      <c r="I90" s="129" t="s">
        <v>72</v>
      </c>
      <c r="J90" s="129">
        <v>0.9091</v>
      </c>
      <c r="K90" s="129">
        <v>0.1679</v>
      </c>
      <c r="L90" s="30"/>
      <c r="M90" s="40"/>
      <c r="N90" s="40"/>
      <c r="O90" s="40"/>
      <c r="P90" s="26"/>
      <c r="Q90" s="40"/>
      <c r="R90" s="40"/>
      <c r="S90" s="40"/>
      <c r="T90" s="40"/>
      <c r="U90" s="36"/>
      <c r="V90" s="38"/>
      <c r="W90" s="30"/>
    </row>
    <row r="91" spans="2:23" s="5" customFormat="1" ht="15.75">
      <c r="B91" s="18"/>
      <c r="C91" s="18" t="s">
        <v>36</v>
      </c>
      <c r="D91" s="129">
        <v>1.4474</v>
      </c>
      <c r="E91" s="129">
        <v>1.615</v>
      </c>
      <c r="F91" s="129">
        <v>0.0134</v>
      </c>
      <c r="G91" s="129">
        <v>1.877</v>
      </c>
      <c r="H91" s="129">
        <v>1.4672</v>
      </c>
      <c r="I91" s="129">
        <v>1.1</v>
      </c>
      <c r="J91" s="129" t="s">
        <v>72</v>
      </c>
      <c r="K91" s="129">
        <v>0.1847</v>
      </c>
      <c r="L91" s="30"/>
      <c r="M91" s="40"/>
      <c r="N91" s="40"/>
      <c r="O91" s="40"/>
      <c r="P91" s="40"/>
      <c r="Q91" s="26"/>
      <c r="R91" s="40"/>
      <c r="S91" s="40"/>
      <c r="T91" s="40"/>
      <c r="U91" s="30"/>
      <c r="V91" s="26"/>
      <c r="W91" s="30"/>
    </row>
    <row r="92" spans="2:24" s="5" customFormat="1" ht="15.75">
      <c r="B92" s="17"/>
      <c r="C92" s="17" t="s">
        <v>37</v>
      </c>
      <c r="D92" s="129">
        <v>7.8364</v>
      </c>
      <c r="E92" s="129">
        <v>8.7439</v>
      </c>
      <c r="F92" s="129">
        <v>0.0724</v>
      </c>
      <c r="G92" s="129">
        <v>10.1622</v>
      </c>
      <c r="H92" s="129">
        <v>7.9436</v>
      </c>
      <c r="I92" s="129">
        <v>5.9556</v>
      </c>
      <c r="J92" s="129">
        <v>5.4142</v>
      </c>
      <c r="K92" s="129" t="s">
        <v>72</v>
      </c>
      <c r="L92" s="30"/>
      <c r="M92" s="40"/>
      <c r="N92" s="57"/>
      <c r="O92" s="57"/>
      <c r="P92" s="57"/>
      <c r="Q92" s="57"/>
      <c r="R92" s="77"/>
      <c r="S92" s="57"/>
      <c r="T92" s="57"/>
      <c r="U92" s="77"/>
      <c r="V92" s="79"/>
      <c r="W92" s="77"/>
      <c r="X92" s="32"/>
    </row>
    <row r="93" spans="2:24" ht="15.75">
      <c r="B93" s="7"/>
      <c r="C93" s="8"/>
      <c r="D93" s="8"/>
      <c r="E93" s="8"/>
      <c r="F93" s="8"/>
      <c r="G93" s="112"/>
      <c r="H93" s="112"/>
      <c r="L93" s="30"/>
      <c r="M93" s="40"/>
      <c r="N93" s="57"/>
      <c r="O93" s="57"/>
      <c r="P93" s="57"/>
      <c r="Q93" s="57"/>
      <c r="R93" s="57"/>
      <c r="S93" s="77"/>
      <c r="T93" s="57"/>
      <c r="U93" s="78"/>
      <c r="V93" s="33"/>
      <c r="W93" s="33"/>
      <c r="X93" s="33"/>
    </row>
    <row r="94" spans="2:24" ht="16.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77"/>
      <c r="U94" s="78"/>
      <c r="V94" s="33"/>
      <c r="W94" s="33"/>
      <c r="X94" s="33"/>
    </row>
    <row r="95" spans="2:24" ht="16.5" customHeight="1">
      <c r="B95" s="1" t="s">
        <v>75</v>
      </c>
      <c r="E95" s="27">
        <f>1/E85</f>
        <v>0.8962179602079227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77"/>
      <c r="U95" s="78"/>
      <c r="V95" s="33"/>
      <c r="W95" s="33"/>
      <c r="X95" s="33"/>
    </row>
    <row r="96" spans="2:24" ht="15.7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.7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162"/>
      <c r="O98" s="163"/>
      <c r="P98" s="163"/>
      <c r="Q98" s="163"/>
      <c r="R98" s="163"/>
      <c r="S98" s="163"/>
      <c r="T98" s="163"/>
      <c r="U98" s="163"/>
      <c r="V98" s="163"/>
      <c r="W98" s="163"/>
      <c r="X98" s="33"/>
    </row>
    <row r="99" spans="2:24" ht="15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162"/>
      <c r="N99" s="95"/>
      <c r="O99" s="163"/>
      <c r="P99" s="163"/>
      <c r="Q99" s="163"/>
      <c r="R99" s="163"/>
      <c r="S99" s="163"/>
      <c r="T99" s="163"/>
      <c r="U99" s="82"/>
      <c r="V99" s="163"/>
      <c r="W99" s="163"/>
      <c r="X99" s="33"/>
    </row>
    <row r="100" spans="2:24" ht="15">
      <c r="B100" s="1" t="s">
        <v>42</v>
      </c>
      <c r="E100" s="27"/>
      <c r="F100" s="86"/>
      <c r="G100" s="114"/>
      <c r="H100" s="114"/>
      <c r="I100" s="86"/>
      <c r="J100" s="86"/>
      <c r="K100" s="91"/>
      <c r="L100" s="162"/>
      <c r="M100" s="162"/>
      <c r="N100" s="162"/>
      <c r="O100" s="80"/>
      <c r="P100" s="163"/>
      <c r="Q100" s="163"/>
      <c r="R100" s="163"/>
      <c r="S100" s="163"/>
      <c r="T100" s="163"/>
      <c r="U100" s="163"/>
      <c r="V100" s="163"/>
      <c r="W100" s="163"/>
      <c r="X100" s="33"/>
    </row>
    <row r="101" spans="2:24" ht="15">
      <c r="B101" s="1" t="s">
        <v>43</v>
      </c>
      <c r="F101" s="87"/>
      <c r="G101" s="116"/>
      <c r="H101" s="116"/>
      <c r="I101" s="97"/>
      <c r="J101" s="91"/>
      <c r="K101" s="91"/>
      <c r="L101" s="162"/>
      <c r="M101" s="162"/>
      <c r="N101" s="162"/>
      <c r="O101" s="163"/>
      <c r="P101" s="80"/>
      <c r="Q101" s="163"/>
      <c r="R101" s="163"/>
      <c r="S101" s="163"/>
      <c r="T101" s="163"/>
      <c r="U101" s="163"/>
      <c r="V101" s="163"/>
      <c r="W101" s="163"/>
      <c r="X101" s="33"/>
    </row>
    <row r="102" spans="2:24" ht="15">
      <c r="B102" s="1" t="s">
        <v>44</v>
      </c>
      <c r="F102" s="87"/>
      <c r="G102" s="116"/>
      <c r="H102" s="116"/>
      <c r="I102" s="97"/>
      <c r="J102" s="91"/>
      <c r="K102" s="98"/>
      <c r="L102" s="162"/>
      <c r="M102" s="95"/>
      <c r="N102" s="162"/>
      <c r="O102" s="163"/>
      <c r="P102" s="163"/>
      <c r="Q102" s="163"/>
      <c r="R102" s="163"/>
      <c r="S102" s="163"/>
      <c r="T102" s="163"/>
      <c r="U102" s="163"/>
      <c r="V102" s="163"/>
      <c r="W102" s="163"/>
      <c r="X102" s="33"/>
    </row>
    <row r="103" spans="2:24" ht="15">
      <c r="B103" s="1" t="s">
        <v>45</v>
      </c>
      <c r="G103" s="112"/>
      <c r="H103" s="112"/>
      <c r="J103" s="33"/>
      <c r="K103" s="163"/>
      <c r="L103" s="163"/>
      <c r="M103" s="80"/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33"/>
    </row>
    <row r="104" spans="2:24" ht="15">
      <c r="B104" s="1" t="s">
        <v>46</v>
      </c>
      <c r="G104" s="112"/>
      <c r="H104" s="112"/>
      <c r="J104" s="33"/>
      <c r="K104" s="163"/>
      <c r="L104" s="163"/>
      <c r="M104" s="163"/>
      <c r="N104" s="80"/>
      <c r="O104" s="163"/>
      <c r="P104" s="163"/>
      <c r="Q104" s="163"/>
      <c r="R104" s="163"/>
      <c r="S104" s="163"/>
      <c r="T104" s="163"/>
      <c r="U104" s="163"/>
      <c r="V104" s="80"/>
      <c r="W104" s="163"/>
      <c r="X104" s="33"/>
    </row>
    <row r="105" spans="2:24" ht="15">
      <c r="B105" s="1" t="s">
        <v>47</v>
      </c>
      <c r="G105" s="112"/>
      <c r="H105" s="112"/>
      <c r="J105" s="33"/>
      <c r="K105" s="163"/>
      <c r="L105" s="163"/>
      <c r="M105" s="163"/>
      <c r="N105" s="163"/>
      <c r="O105" s="80"/>
      <c r="P105" s="163"/>
      <c r="Q105" s="163"/>
      <c r="R105" s="163"/>
      <c r="S105" s="163"/>
      <c r="T105" s="163"/>
      <c r="U105" s="163"/>
      <c r="V105" s="163"/>
      <c r="W105" s="80"/>
      <c r="X105" s="33"/>
    </row>
    <row r="106" spans="2:24" ht="15">
      <c r="B106" s="1" t="s">
        <v>48</v>
      </c>
      <c r="G106" s="112"/>
      <c r="H106" s="112"/>
      <c r="J106" s="33"/>
      <c r="K106" s="163"/>
      <c r="L106" s="163"/>
      <c r="M106" s="163"/>
      <c r="N106" s="163"/>
      <c r="O106" s="163"/>
      <c r="P106" s="80"/>
      <c r="Q106" s="163"/>
      <c r="R106" s="163"/>
      <c r="S106" s="163"/>
      <c r="T106" s="163"/>
      <c r="U106" s="163"/>
      <c r="V106" s="33"/>
      <c r="W106" s="33"/>
      <c r="X106" s="33"/>
    </row>
    <row r="107" spans="2:24" ht="15">
      <c r="B107" s="1" t="s">
        <v>49</v>
      </c>
      <c r="G107" s="112"/>
      <c r="H107" s="112"/>
      <c r="J107" s="33"/>
      <c r="K107" s="163"/>
      <c r="L107" s="163"/>
      <c r="M107" s="163"/>
      <c r="N107" s="163"/>
      <c r="O107" s="163"/>
      <c r="P107" s="163"/>
      <c r="Q107" s="80"/>
      <c r="R107" s="163"/>
      <c r="S107" s="163"/>
      <c r="T107" s="163"/>
      <c r="U107" s="81"/>
      <c r="V107" s="33"/>
      <c r="W107" s="33"/>
      <c r="X107" s="33"/>
    </row>
    <row r="108" spans="2:24" ht="15">
      <c r="B108" s="1" t="s">
        <v>50</v>
      </c>
      <c r="G108" s="112"/>
      <c r="H108" s="112"/>
      <c r="J108" s="33"/>
      <c r="K108" s="163"/>
      <c r="L108" s="163"/>
      <c r="M108" s="163"/>
      <c r="N108" s="163"/>
      <c r="O108" s="163"/>
      <c r="P108" s="163"/>
      <c r="Q108" s="163"/>
      <c r="R108" s="80"/>
      <c r="S108" s="163"/>
      <c r="T108" s="163"/>
      <c r="U108" s="33"/>
      <c r="V108" s="33"/>
      <c r="W108" s="33"/>
      <c r="X108" s="33"/>
    </row>
    <row r="109" spans="2:23" ht="15">
      <c r="B109" s="1" t="s">
        <v>51</v>
      </c>
      <c r="G109" s="112"/>
      <c r="H109" s="112"/>
      <c r="J109" s="33"/>
      <c r="K109" s="163"/>
      <c r="L109" s="163"/>
      <c r="M109" s="163"/>
      <c r="N109" s="163"/>
      <c r="O109" s="163"/>
      <c r="P109" s="163"/>
      <c r="Q109" s="163"/>
      <c r="R109" s="163"/>
      <c r="S109" s="80"/>
      <c r="T109" s="163"/>
      <c r="U109" s="33"/>
      <c r="V109" s="33"/>
      <c r="W109" s="33"/>
    </row>
    <row r="110" spans="2:23" ht="15">
      <c r="B110" s="1" t="s">
        <v>52</v>
      </c>
      <c r="G110" s="112"/>
      <c r="H110" s="112"/>
      <c r="J110" s="33"/>
      <c r="K110" s="33"/>
      <c r="L110" s="163"/>
      <c r="M110" s="163"/>
      <c r="N110" s="163"/>
      <c r="O110" s="163"/>
      <c r="P110" s="163"/>
      <c r="Q110" s="163"/>
      <c r="R110" s="163"/>
      <c r="S110" s="163"/>
      <c r="T110" s="80"/>
      <c r="U110" s="33"/>
      <c r="V110" s="33"/>
      <c r="W110" s="33"/>
    </row>
    <row r="111" spans="2:23" ht="15">
      <c r="B111" s="1" t="s">
        <v>53</v>
      </c>
      <c r="G111" s="112"/>
      <c r="H111" s="112"/>
      <c r="J111" s="33"/>
      <c r="K111" s="33"/>
      <c r="L111" s="163"/>
      <c r="M111" s="163"/>
      <c r="N111" s="163"/>
      <c r="O111" s="80"/>
      <c r="P111" s="163"/>
      <c r="Q111" s="163"/>
      <c r="R111" s="163"/>
      <c r="S111" s="163"/>
      <c r="T111" s="163"/>
      <c r="U111" s="33"/>
      <c r="V111" s="33"/>
      <c r="W111" s="33"/>
    </row>
    <row r="112" spans="2:22" ht="15">
      <c r="B112" s="1"/>
      <c r="G112" s="112"/>
      <c r="H112" s="112"/>
      <c r="J112" s="33"/>
      <c r="K112" s="33"/>
      <c r="L112" s="163"/>
      <c r="M112" s="163"/>
      <c r="N112" s="163"/>
      <c r="O112" s="163"/>
      <c r="P112" s="80"/>
      <c r="Q112" s="163"/>
      <c r="R112" s="163"/>
      <c r="S112" s="163"/>
      <c r="T112" s="163"/>
      <c r="U112" s="33"/>
      <c r="V112" s="33"/>
    </row>
    <row r="113" spans="7:22" ht="15">
      <c r="G113" s="112"/>
      <c r="H113" s="112"/>
      <c r="J113" s="33"/>
      <c r="K113" s="33"/>
      <c r="L113" s="163"/>
      <c r="M113" s="163"/>
      <c r="N113" s="163"/>
      <c r="O113" s="163"/>
      <c r="P113" s="163"/>
      <c r="Q113" s="80"/>
      <c r="R113" s="163"/>
      <c r="S113" s="163"/>
      <c r="T113" s="163"/>
      <c r="U113" s="33"/>
      <c r="V113" s="33"/>
    </row>
    <row r="114" spans="2:22" ht="15" customHeight="1">
      <c r="B114" s="182" t="s">
        <v>54</v>
      </c>
      <c r="C114" s="182"/>
      <c r="D114" s="182"/>
      <c r="E114" s="182"/>
      <c r="F114" s="182"/>
      <c r="G114" s="112"/>
      <c r="H114" s="112"/>
      <c r="J114" s="33"/>
      <c r="K114" s="33"/>
      <c r="L114" s="33"/>
      <c r="M114" s="163"/>
      <c r="N114" s="163"/>
      <c r="O114" s="163"/>
      <c r="P114" s="163"/>
      <c r="Q114" s="163"/>
      <c r="R114" s="80"/>
      <c r="S114" s="163"/>
      <c r="T114" s="163"/>
      <c r="U114" s="33"/>
      <c r="V114" s="33"/>
    </row>
    <row r="115" spans="2:22" ht="15">
      <c r="B115" s="179" t="s">
        <v>55</v>
      </c>
      <c r="C115" s="179"/>
      <c r="D115" s="179"/>
      <c r="E115" s="179"/>
      <c r="F115" s="179"/>
      <c r="G115" s="112"/>
      <c r="H115" s="112"/>
      <c r="J115" s="33"/>
      <c r="K115" s="33"/>
      <c r="L115" s="33"/>
      <c r="M115" s="163"/>
      <c r="N115" s="163"/>
      <c r="O115" s="163"/>
      <c r="P115" s="163"/>
      <c r="Q115" s="163"/>
      <c r="R115" s="163"/>
      <c r="S115" s="80"/>
      <c r="T115" s="163"/>
      <c r="U115" s="33"/>
      <c r="V115" s="33"/>
    </row>
    <row r="116" spans="2:22" ht="78" customHeight="1">
      <c r="B116" s="179" t="s">
        <v>56</v>
      </c>
      <c r="C116" s="179"/>
      <c r="D116" s="179"/>
      <c r="E116" s="179"/>
      <c r="F116" s="179"/>
      <c r="G116" s="112"/>
      <c r="H116" s="112"/>
      <c r="J116" s="33"/>
      <c r="K116" s="33"/>
      <c r="L116" s="33"/>
      <c r="M116" s="163"/>
      <c r="N116" s="163"/>
      <c r="O116" s="163"/>
      <c r="P116" s="163"/>
      <c r="Q116" s="163"/>
      <c r="R116" s="163"/>
      <c r="S116" s="163"/>
      <c r="T116" s="80"/>
      <c r="U116" s="33"/>
      <c r="V116" s="33"/>
    </row>
    <row r="117" spans="2:21" ht="15">
      <c r="B117" s="179" t="s">
        <v>57</v>
      </c>
      <c r="C117" s="179"/>
      <c r="D117" s="179"/>
      <c r="E117" s="179"/>
      <c r="F117" s="179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79" t="s">
        <v>58</v>
      </c>
      <c r="C118" s="179"/>
      <c r="D118" s="179"/>
      <c r="E118" s="179"/>
      <c r="F118" s="179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>
      <c r="B119" s="179" t="s">
        <v>59</v>
      </c>
      <c r="C119" s="179"/>
      <c r="D119" s="179"/>
      <c r="E119" s="179"/>
      <c r="F119" s="179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>
      <c r="B120" s="179" t="s">
        <v>60</v>
      </c>
      <c r="C120" s="179"/>
      <c r="D120" s="179"/>
      <c r="E120" s="179"/>
      <c r="F120" s="179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>
      <c r="B121" s="186" t="s">
        <v>61</v>
      </c>
      <c r="C121" s="186"/>
      <c r="D121" s="186"/>
      <c r="E121" s="186"/>
      <c r="F121" s="186"/>
      <c r="G121" s="112"/>
      <c r="H121" s="112"/>
    </row>
    <row r="122" spans="7:8" ht="15">
      <c r="G122" s="112"/>
      <c r="H122" s="112"/>
    </row>
    <row r="123" spans="2:8" ht="15.75">
      <c r="B123" s="31" t="s">
        <v>62</v>
      </c>
      <c r="C123" s="176"/>
      <c r="D123" s="178"/>
      <c r="E123" s="178"/>
      <c r="F123" s="177"/>
      <c r="G123" s="112"/>
      <c r="H123" s="112"/>
    </row>
    <row r="124" spans="2:8" ht="30.75" customHeight="1">
      <c r="B124" s="31" t="s">
        <v>63</v>
      </c>
      <c r="C124" s="176" t="s">
        <v>64</v>
      </c>
      <c r="D124" s="177"/>
      <c r="E124" s="176" t="s">
        <v>65</v>
      </c>
      <c r="F124" s="177"/>
      <c r="G124" s="112"/>
      <c r="H124" s="112"/>
    </row>
    <row r="125" spans="2:8" ht="30.75" customHeight="1">
      <c r="B125" s="31" t="s">
        <v>66</v>
      </c>
      <c r="C125" s="176" t="s">
        <v>67</v>
      </c>
      <c r="D125" s="177"/>
      <c r="E125" s="176" t="s">
        <v>68</v>
      </c>
      <c r="F125" s="177"/>
      <c r="G125" s="112"/>
      <c r="H125" s="112"/>
    </row>
    <row r="126" spans="2:8" ht="15" customHeight="1">
      <c r="B126" s="170" t="s">
        <v>69</v>
      </c>
      <c r="C126" s="172" t="s">
        <v>70</v>
      </c>
      <c r="D126" s="173"/>
      <c r="E126" s="172" t="s">
        <v>71</v>
      </c>
      <c r="F126" s="173"/>
      <c r="G126" s="112"/>
      <c r="H126" s="112"/>
    </row>
    <row r="127" spans="2:8" ht="15" customHeight="1">
      <c r="B127" s="171"/>
      <c r="C127" s="174"/>
      <c r="D127" s="175"/>
      <c r="E127" s="174"/>
      <c r="F127" s="175"/>
      <c r="G127" s="112"/>
      <c r="H127" s="112"/>
    </row>
  </sheetData>
  <sheetProtection/>
  <mergeCells count="47">
    <mergeCell ref="B126:B127"/>
    <mergeCell ref="C126:D127"/>
    <mergeCell ref="E126:F127"/>
    <mergeCell ref="B120:F120"/>
    <mergeCell ref="B121:F121"/>
    <mergeCell ref="C123:F123"/>
    <mergeCell ref="C124:D124"/>
    <mergeCell ref="E124:F124"/>
    <mergeCell ref="C125:D125"/>
    <mergeCell ref="E125:F125"/>
    <mergeCell ref="B114:F114"/>
    <mergeCell ref="B115:F115"/>
    <mergeCell ref="B116:F116"/>
    <mergeCell ref="B117:F117"/>
    <mergeCell ref="B118:F118"/>
    <mergeCell ref="B119:F119"/>
    <mergeCell ref="C66:D66"/>
    <mergeCell ref="E66:F66"/>
    <mergeCell ref="C71:D71"/>
    <mergeCell ref="E71:F71"/>
    <mergeCell ref="C76:D76"/>
    <mergeCell ref="E76:F76"/>
    <mergeCell ref="C51:D51"/>
    <mergeCell ref="E51:F51"/>
    <mergeCell ref="C56:D56"/>
    <mergeCell ref="E56:F56"/>
    <mergeCell ref="C61:D61"/>
    <mergeCell ref="E61:F61"/>
    <mergeCell ref="C36:D36"/>
    <mergeCell ref="E36:F36"/>
    <mergeCell ref="C41:D41"/>
    <mergeCell ref="E41:F41"/>
    <mergeCell ref="C46:D46"/>
    <mergeCell ref="E46:F46"/>
    <mergeCell ref="C21:D21"/>
    <mergeCell ref="E21:F21"/>
    <mergeCell ref="C26:D26"/>
    <mergeCell ref="E26:F26"/>
    <mergeCell ref="C31:D31"/>
    <mergeCell ref="E31:F31"/>
    <mergeCell ref="C4:F4"/>
    <mergeCell ref="C6:D6"/>
    <mergeCell ref="E6:F6"/>
    <mergeCell ref="C11:D11"/>
    <mergeCell ref="E11:F11"/>
    <mergeCell ref="C16:D16"/>
    <mergeCell ref="E16:F1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HP</cp:lastModifiedBy>
  <dcterms:created xsi:type="dcterms:W3CDTF">2015-11-06T07:22:19Z</dcterms:created>
  <dcterms:modified xsi:type="dcterms:W3CDTF">2020-10-27T16:01:56Z</dcterms:modified>
  <cp:category/>
  <cp:version/>
  <cp:contentType/>
  <cp:contentStatus/>
</cp:coreProperties>
</file>