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<sst xmlns="http://schemas.openxmlformats.org/spreadsheetml/2006/main" count="168" uniqueCount="104">
  <si>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</si>
  <si>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</si>
  <si>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</si>
  <si>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</si>
  <si>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</si>
  <si>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</si>
  <si>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</si>
  <si>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</si>
  <si>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</si>
  <si>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</si>
  <si>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</si>
  <si>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</si>
  <si>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</si>
  <si>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</si>
  <si>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</si>
  <si>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</si>
  <si>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</si>
  <si>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</si>
  <si>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</si>
  <si>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</si>
  <si>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</si>
  <si>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</si>
  <si>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</si>
  <si>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</si>
  <si>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</si>
  <si>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</si>
  <si>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</si>
  <si>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</si>
  <si>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</si>
  <si>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</si>
  <si>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</si>
  <si>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</si>
  <si>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</si>
  <si>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</si>
  <si>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</si>
  <si>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</si>
  <si>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</si>
  <si>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</si>
  <si>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</si>
  <si>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</si>
  <si>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</si>
  <si>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</si>
  <si>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</si>
  <si>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</si>
  <si>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</si>
  <si>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</si>
  <si>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</si>
  <si>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</si>
  <si>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</si>
  <si>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</si>
  <si>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</si>
  <si>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</si>
  <si>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</si>
  <si>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</si>
  <si>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</si>
  <si>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</si>
  <si>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</si>
  <si>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</si>
  <si>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</si>
  <si>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</si>
  <si>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</si>
  <si>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</si>
  <si>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</si>
  <si>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</si>
  <si>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</si>
  <si>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</si>
  <si>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</si>
  <si>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</si>
  <si>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</si>
  <si>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</si>
  <si>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</si>
  <si>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</si>
  <si>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</si>
  <si>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</si>
  <si>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</si>
  <si>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</si>
  <si>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</si>
  <si>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</si>
  <si>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CME -Жовтень'18</t>
  </si>
  <si>
    <t>Euronext -Листопад '18 (€/МT)</t>
  </si>
  <si>
    <t>CME - Вересень'18</t>
  </si>
  <si>
    <t>Euronext - Грудень '18 (€/МT)</t>
  </si>
  <si>
    <t>Euronext - Лютий '19 (€/МT)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</si>
  <si>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</si>
  <si>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</si>
  <si>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</si>
  <si>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</si>
  <si>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</si>
  <si>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</si>
  <si>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</si>
  <si>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</si>
  <si>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</si>
  <si>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</si>
  <si>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</si>
  <si>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</si>
  <si>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</si>
  <si>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</si>
  <si>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</si>
  <si>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</si>
  <si>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</si>
  <si>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</si>
  <si>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</si>
  <si>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</si>
  <si>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26 вересня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</si>
</sst>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55" zoomScaleNormal="55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4.625" style="25" customWidth="1"/>
    <col min="8" max="8" width="14.375" style="25" customWidth="1"/>
    <col min="9" max="9" width="13.25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9" t="s">
        <v>103</v>
      </c>
      <c r="D4" s="150"/>
      <c r="E4" s="150"/>
      <c r="F4" s="15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4" t="s">
        <v>5</v>
      </c>
      <c r="D6" s="145"/>
      <c r="E6" s="148" t="s">
        <v>6</v>
      </c>
      <c r="F6" s="148"/>
      <c r="G6"/>
      <c r="H6"/>
      <c r="I6"/>
    </row>
    <row r="7" spans="2:6" s="6" customFormat="1" ht="15">
      <c r="B7" s="24" t="s">
        <v>83</v>
      </c>
      <c r="C7" s="116">
        <v>0.006</v>
      </c>
      <c r="D7" s="14">
        <v>3.626</v>
      </c>
      <c r="E7" s="116">
        <f aca="true" t="shared" si="0" ref="E7:F9">C7*39.3683</f>
        <v>0.2362098</v>
      </c>
      <c r="F7" s="13">
        <f t="shared" si="0"/>
        <v>142.7494558</v>
      </c>
    </row>
    <row r="8" spans="2:6" s="6" customFormat="1" ht="15">
      <c r="B8" s="24" t="s">
        <v>92</v>
      </c>
      <c r="C8" s="116">
        <v>0.006</v>
      </c>
      <c r="D8" s="14">
        <v>3.74</v>
      </c>
      <c r="E8" s="116">
        <f t="shared" si="0"/>
        <v>0.2362098</v>
      </c>
      <c r="F8" s="13">
        <f t="shared" si="0"/>
        <v>147.237442</v>
      </c>
    </row>
    <row r="9" spans="2:17" s="6" customFormat="1" ht="15">
      <c r="B9" s="24" t="s">
        <v>90</v>
      </c>
      <c r="C9" s="116">
        <v>0.01</v>
      </c>
      <c r="D9" s="14">
        <v>3.792</v>
      </c>
      <c r="E9" s="116">
        <f t="shared" si="0"/>
        <v>0.393683</v>
      </c>
      <c r="F9" s="13">
        <f>D9*39.3683</f>
        <v>149.2845936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4" t="s">
        <v>7</v>
      </c>
      <c r="D11" s="145"/>
      <c r="E11" s="144" t="s">
        <v>6</v>
      </c>
      <c r="F11" s="14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18">
        <v>0.42</v>
      </c>
      <c r="D12" s="13">
        <v>177.25</v>
      </c>
      <c r="E12" s="118">
        <f>C12/$D$86</f>
        <v>0.49128553047140017</v>
      </c>
      <c r="F12" s="71">
        <f aca="true" t="shared" si="1" ref="E12:F14">D12/$D$86</f>
        <v>207.3341911334659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88</v>
      </c>
      <c r="C13" s="118">
        <v>0.84</v>
      </c>
      <c r="D13" s="13">
        <v>179.5</v>
      </c>
      <c r="E13" s="118">
        <f t="shared" si="1"/>
        <v>0.9825710609428003</v>
      </c>
      <c r="F13" s="71">
        <f t="shared" si="1"/>
        <v>209.9660779038484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85</v>
      </c>
      <c r="C14" s="118">
        <v>0.41</v>
      </c>
      <c r="D14" s="13">
        <v>182.5</v>
      </c>
      <c r="E14" s="118">
        <f t="shared" si="1"/>
        <v>0.4795882559363668</v>
      </c>
      <c r="F14" s="71">
        <f t="shared" si="1"/>
        <v>213.4752602643584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8" t="s">
        <v>74</v>
      </c>
      <c r="D16" s="148"/>
      <c r="E16" s="144" t="s">
        <v>6</v>
      </c>
      <c r="F16" s="14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18">
        <v>70</v>
      </c>
      <c r="D17" s="87">
        <v>23600</v>
      </c>
      <c r="E17" s="118">
        <f aca="true" t="shared" si="2" ref="E17:F19">C17/$D$87</f>
        <v>0.6213385407420557</v>
      </c>
      <c r="F17" s="71">
        <f t="shared" si="2"/>
        <v>209.47985087875023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89</v>
      </c>
      <c r="C18" s="118">
        <v>90</v>
      </c>
      <c r="D18" s="87">
        <v>23720</v>
      </c>
      <c r="E18" s="118">
        <f t="shared" si="2"/>
        <v>0.7988638380969288</v>
      </c>
      <c r="F18" s="71">
        <f t="shared" si="2"/>
        <v>210.54500266287945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38">
        <v>30</v>
      </c>
      <c r="D19" s="87">
        <v>23810</v>
      </c>
      <c r="E19" s="138">
        <f t="shared" si="2"/>
        <v>0.2662879460323096</v>
      </c>
      <c r="F19" s="71">
        <f t="shared" si="2"/>
        <v>211.3438665009764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7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4" t="s">
        <v>5</v>
      </c>
      <c r="D21" s="145"/>
      <c r="E21" s="148" t="s">
        <v>6</v>
      </c>
      <c r="F21" s="14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83</v>
      </c>
      <c r="C22" s="116">
        <v>0.032</v>
      </c>
      <c r="D22" s="14">
        <v>5.182</v>
      </c>
      <c r="E22" s="116">
        <f aca="true" t="shared" si="3" ref="E22:F24">C22*36.7437</f>
        <v>1.1757984</v>
      </c>
      <c r="F22" s="13">
        <f t="shared" si="3"/>
        <v>190.4058534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92</v>
      </c>
      <c r="C23" s="116">
        <v>0.034</v>
      </c>
      <c r="D23" s="14">
        <v>5.364</v>
      </c>
      <c r="E23" s="116">
        <f t="shared" si="3"/>
        <v>1.2492858</v>
      </c>
      <c r="F23" s="13">
        <f t="shared" si="3"/>
        <v>197.0932068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90</v>
      </c>
      <c r="C24" s="116">
        <v>0.04</v>
      </c>
      <c r="D24" s="90">
        <v>5.48</v>
      </c>
      <c r="E24" s="116">
        <f t="shared" si="3"/>
        <v>1.4697479999999998</v>
      </c>
      <c r="F24" s="13">
        <f t="shared" si="3"/>
        <v>201.355476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6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8" t="s">
        <v>9</v>
      </c>
      <c r="D26" s="148"/>
      <c r="E26" s="144" t="s">
        <v>10</v>
      </c>
      <c r="F26" s="14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81</v>
      </c>
      <c r="C27" s="138">
        <v>0.25</v>
      </c>
      <c r="D27" s="71">
        <v>200.5</v>
      </c>
      <c r="E27" s="138">
        <f aca="true" t="shared" si="4" ref="E27:F29">C27/$D$86</f>
        <v>0.29243186337583343</v>
      </c>
      <c r="F27" s="71">
        <f t="shared" si="4"/>
        <v>234.53035442741842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85</v>
      </c>
      <c r="C28" s="118">
        <v>0.12</v>
      </c>
      <c r="D28" s="13">
        <v>203.5</v>
      </c>
      <c r="E28" s="118">
        <f t="shared" si="4"/>
        <v>0.14036729442040005</v>
      </c>
      <c r="F28" s="71">
        <f t="shared" si="4"/>
        <v>238.03953678792843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99</v>
      </c>
      <c r="C29" s="118">
        <v>0.12</v>
      </c>
      <c r="D29" s="13">
        <v>204.5</v>
      </c>
      <c r="E29" s="118">
        <f>C29/$D$86</f>
        <v>0.14036729442040005</v>
      </c>
      <c r="F29" s="71">
        <f t="shared" si="4"/>
        <v>239.20926424143175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8" t="s">
        <v>12</v>
      </c>
      <c r="D31" s="148"/>
      <c r="E31" s="148" t="s">
        <v>10</v>
      </c>
      <c r="F31" s="14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18">
        <v>1.16</v>
      </c>
      <c r="D32" s="13">
        <v>371.5</v>
      </c>
      <c r="E32" s="118">
        <f aca="true" t="shared" si="5" ref="E32:F34">C32/$D$86</f>
        <v>1.356883846063867</v>
      </c>
      <c r="F32" s="71">
        <f t="shared" si="5"/>
        <v>434.55374897648846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82</v>
      </c>
      <c r="C33" s="118">
        <v>1.01</v>
      </c>
      <c r="D33" s="13">
        <v>373.25</v>
      </c>
      <c r="E33" s="118">
        <f t="shared" si="5"/>
        <v>1.1814247280383672</v>
      </c>
      <c r="F33" s="71">
        <f t="shared" si="5"/>
        <v>436.60077202011934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85</v>
      </c>
      <c r="C34" s="118">
        <v>0.88</v>
      </c>
      <c r="D34" s="66">
        <v>372.75</v>
      </c>
      <c r="E34" s="118">
        <f t="shared" si="5"/>
        <v>1.0293601590829338</v>
      </c>
      <c r="F34" s="71">
        <f t="shared" si="5"/>
        <v>436.01590829336766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6" t="s">
        <v>5</v>
      </c>
      <c r="D36" s="147"/>
      <c r="E36" s="146" t="s">
        <v>6</v>
      </c>
      <c r="F36" s="147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83</v>
      </c>
      <c r="C37" s="119">
        <v>0.014</v>
      </c>
      <c r="D37" s="75">
        <v>2.584</v>
      </c>
      <c r="E37" s="119">
        <f aca="true" t="shared" si="6" ref="E37:F39">C37*58.0164</f>
        <v>0.8122296</v>
      </c>
      <c r="F37" s="71">
        <f t="shared" si="6"/>
        <v>149.9143776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92</v>
      </c>
      <c r="C38" s="119">
        <v>0.01</v>
      </c>
      <c r="D38" s="75">
        <v>2.63</v>
      </c>
      <c r="E38" s="119">
        <f t="shared" si="6"/>
        <v>0.580164</v>
      </c>
      <c r="F38" s="71">
        <f t="shared" si="6"/>
        <v>152.58313199999998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90</v>
      </c>
      <c r="C39" s="119">
        <v>0.01</v>
      </c>
      <c r="D39" s="75" t="s">
        <v>72</v>
      </c>
      <c r="E39" s="119">
        <f t="shared" si="6"/>
        <v>0.580164</v>
      </c>
      <c r="F39" s="71" t="s">
        <v>72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6" t="s">
        <v>5</v>
      </c>
      <c r="D41" s="147"/>
      <c r="E41" s="146" t="s">
        <v>6</v>
      </c>
      <c r="F41" s="1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95</v>
      </c>
      <c r="C42" s="119">
        <v>0.042</v>
      </c>
      <c r="D42" s="75">
        <v>8.49</v>
      </c>
      <c r="E42" s="119">
        <f aca="true" t="shared" si="7" ref="E42:F44">C42*36.7437</f>
        <v>1.5432354</v>
      </c>
      <c r="F42" s="71">
        <f t="shared" si="7"/>
        <v>311.954013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96</v>
      </c>
      <c r="C43" s="119">
        <v>0.04</v>
      </c>
      <c r="D43" s="75">
        <v>8.632</v>
      </c>
      <c r="E43" s="119">
        <f t="shared" si="7"/>
        <v>1.4697479999999998</v>
      </c>
      <c r="F43" s="71">
        <f t="shared" si="7"/>
        <v>317.17161839999994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87</v>
      </c>
      <c r="C44" s="119">
        <v>0.036</v>
      </c>
      <c r="D44" s="75">
        <v>8.8</v>
      </c>
      <c r="E44" s="119">
        <f t="shared" si="7"/>
        <v>1.3227731999999999</v>
      </c>
      <c r="F44" s="71">
        <f t="shared" si="7"/>
        <v>323.34456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8" t="s">
        <v>73</v>
      </c>
      <c r="D46" s="148"/>
      <c r="E46" s="144" t="s">
        <v>6</v>
      </c>
      <c r="F46" s="145"/>
      <c r="G46" s="23"/>
      <c r="H46" s="23"/>
      <c r="I46" s="23"/>
      <c r="K46" s="23"/>
      <c r="L46" s="23"/>
      <c r="M46" s="23"/>
    </row>
    <row r="47" spans="2:13" s="6" customFormat="1" ht="15">
      <c r="B47" s="24" t="s">
        <v>97</v>
      </c>
      <c r="C47" s="137">
        <v>0</v>
      </c>
      <c r="D47" s="88" t="s">
        <v>72</v>
      </c>
      <c r="E47" s="141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93</v>
      </c>
      <c r="C48" s="137">
        <v>0</v>
      </c>
      <c r="D48" s="88" t="s">
        <v>72</v>
      </c>
      <c r="E48" s="141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98</v>
      </c>
      <c r="C49" s="137">
        <v>0</v>
      </c>
      <c r="D49" s="88" t="s">
        <v>72</v>
      </c>
      <c r="E49" s="141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2" customFormat="1" ht="15">
      <c r="B52" s="24" t="s">
        <v>78</v>
      </c>
      <c r="C52" s="119">
        <v>1.5</v>
      </c>
      <c r="D52" s="76">
        <v>307.6</v>
      </c>
      <c r="E52" s="119">
        <f aca="true" t="shared" si="8" ref="E52:F54">C52*1.1023</f>
        <v>1.65345</v>
      </c>
      <c r="F52" s="76">
        <f t="shared" si="8"/>
        <v>339.06748000000005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83</v>
      </c>
      <c r="C53" s="119">
        <v>1.7</v>
      </c>
      <c r="D53" s="76">
        <v>310.7</v>
      </c>
      <c r="E53" s="119">
        <f t="shared" si="8"/>
        <v>1.87391</v>
      </c>
      <c r="F53" s="76">
        <f t="shared" si="8"/>
        <v>342.48461000000003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96</v>
      </c>
      <c r="C54" s="119">
        <v>1.5</v>
      </c>
      <c r="D54" s="104">
        <v>311.5</v>
      </c>
      <c r="E54" s="119">
        <f>C54*1.1023</f>
        <v>1.65345</v>
      </c>
      <c r="F54" s="76">
        <f t="shared" si="8"/>
        <v>343.36645000000004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6" t="s">
        <v>18</v>
      </c>
      <c r="D56" s="147"/>
      <c r="E56" s="146" t="s">
        <v>19</v>
      </c>
      <c r="F56" s="147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18">
        <v>0.11</v>
      </c>
      <c r="D57" s="71">
        <v>28.46</v>
      </c>
      <c r="E57" s="118">
        <f aca="true" t="shared" si="9" ref="E57:F59">C57/454*1000</f>
        <v>0.2422907488986784</v>
      </c>
      <c r="F57" s="71">
        <f t="shared" si="9"/>
        <v>62.68722466960352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83</v>
      </c>
      <c r="C58" s="118">
        <v>0.14</v>
      </c>
      <c r="D58" s="71">
        <v>28.75</v>
      </c>
      <c r="E58" s="118">
        <f t="shared" si="9"/>
        <v>0.30837004405286345</v>
      </c>
      <c r="F58" s="71">
        <f t="shared" si="9"/>
        <v>63.32599118942732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101</v>
      </c>
      <c r="C59" s="118">
        <v>0.14</v>
      </c>
      <c r="D59" s="71">
        <v>29.01</v>
      </c>
      <c r="E59" s="118">
        <f t="shared" si="9"/>
        <v>0.30837004405286345</v>
      </c>
      <c r="F59" s="71">
        <f t="shared" si="9"/>
        <v>63.89867841409692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3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6" t="s">
        <v>21</v>
      </c>
      <c r="D61" s="147"/>
      <c r="E61" s="146" t="s">
        <v>6</v>
      </c>
      <c r="F61" s="147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6">
        <v>0.09</v>
      </c>
      <c r="D62" s="75">
        <v>9.795</v>
      </c>
      <c r="E62" s="116">
        <f aca="true" t="shared" si="10" ref="E62:F64">C62*22.026</f>
        <v>1.98234</v>
      </c>
      <c r="F62" s="71">
        <f t="shared" si="10"/>
        <v>215.74466999999999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91</v>
      </c>
      <c r="C63" s="116">
        <v>0.04</v>
      </c>
      <c r="D63" s="75">
        <v>9.99</v>
      </c>
      <c r="E63" s="116">
        <f t="shared" si="10"/>
        <v>0.88104</v>
      </c>
      <c r="F63" s="71">
        <f t="shared" si="10"/>
        <v>220.03974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87</v>
      </c>
      <c r="C64" s="116">
        <v>0.025</v>
      </c>
      <c r="D64" s="75">
        <v>10.12</v>
      </c>
      <c r="E64" s="116">
        <f t="shared" si="10"/>
        <v>0.55065</v>
      </c>
      <c r="F64" s="71">
        <f t="shared" si="10"/>
        <v>222.90311999999997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6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46" t="s">
        <v>102</v>
      </c>
      <c r="D66" s="147"/>
      <c r="E66" s="146" t="s">
        <v>23</v>
      </c>
      <c r="F66" s="147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78</v>
      </c>
      <c r="C67" s="119">
        <v>0.008</v>
      </c>
      <c r="D67" s="75">
        <v>1.275</v>
      </c>
      <c r="E67" s="119">
        <f aca="true" t="shared" si="11" ref="E67:F69">C67/3.785</f>
        <v>0.0021136063408190224</v>
      </c>
      <c r="F67" s="71">
        <f t="shared" si="11"/>
        <v>0.33685601056803166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86</v>
      </c>
      <c r="C68" s="119">
        <v>0.007</v>
      </c>
      <c r="D68" s="75">
        <v>1.297</v>
      </c>
      <c r="E68" s="119">
        <f t="shared" si="11"/>
        <v>0.0018494055482166445</v>
      </c>
      <c r="F68" s="71">
        <f t="shared" si="11"/>
        <v>0.34266842800528396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100</v>
      </c>
      <c r="C69" s="119">
        <v>0.007</v>
      </c>
      <c r="D69" s="75">
        <v>1.314</v>
      </c>
      <c r="E69" s="119">
        <f t="shared" si="11"/>
        <v>0.0018494055482166445</v>
      </c>
      <c r="F69" s="71">
        <f t="shared" si="11"/>
        <v>0.34715984147952444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6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24</v>
      </c>
      <c r="C71" s="146" t="s">
        <v>25</v>
      </c>
      <c r="D71" s="147"/>
      <c r="E71" s="146" t="s">
        <v>26</v>
      </c>
      <c r="F71" s="147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80</v>
      </c>
      <c r="C72" s="165">
        <v>0.001</v>
      </c>
      <c r="D72" s="129">
        <v>0.8525</v>
      </c>
      <c r="E72" s="165">
        <f>C72/454*100</f>
        <v>0.00022026431718061672</v>
      </c>
      <c r="F72" s="77">
        <f>D72/454*1000</f>
        <v>1.8777533039647578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78</v>
      </c>
      <c r="C73" s="143">
        <v>0</v>
      </c>
      <c r="D73" s="129">
        <v>0.8905</v>
      </c>
      <c r="E73" s="143">
        <f>C73/454*100</f>
        <v>0</v>
      </c>
      <c r="F73" s="77">
        <f>D73/454*1000</f>
        <v>1.961453744493392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86</v>
      </c>
      <c r="C74" s="165">
        <v>0.002</v>
      </c>
      <c r="D74" s="129">
        <v>0.9</v>
      </c>
      <c r="E74" s="165">
        <f>C74/454*100</f>
        <v>0.00044052863436123345</v>
      </c>
      <c r="F74" s="77">
        <f>D74/454*1000</f>
        <v>1.9823788546255507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4" t="s">
        <v>25</v>
      </c>
      <c r="D76" s="154"/>
      <c r="E76" s="146" t="s">
        <v>28</v>
      </c>
      <c r="F76" s="147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9">
        <v>0.0046</v>
      </c>
      <c r="D77" s="130">
        <v>0.103</v>
      </c>
      <c r="E77" s="139">
        <f aca="true" t="shared" si="12" ref="E77:F79">C77/454*1000000</f>
        <v>10.13215859030837</v>
      </c>
      <c r="F77" s="71">
        <f t="shared" si="12"/>
        <v>226.87224669603523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39">
        <v>0.0024</v>
      </c>
      <c r="D78" s="130">
        <v>0.1089</v>
      </c>
      <c r="E78" s="139">
        <f t="shared" si="12"/>
        <v>5.286343612334802</v>
      </c>
      <c r="F78" s="71">
        <f t="shared" si="12"/>
        <v>239.86784140969164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90</v>
      </c>
      <c r="C79" s="139">
        <v>0.0019</v>
      </c>
      <c r="D79" s="130" t="s">
        <v>72</v>
      </c>
      <c r="E79" s="139">
        <f t="shared" si="12"/>
        <v>4.185022026431718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6" t="s">
        <v>72</v>
      </c>
      <c r="E85" s="131">
        <v>1.1697</v>
      </c>
      <c r="F85" s="131">
        <v>0.0089</v>
      </c>
      <c r="G85" s="131">
        <v>1.3128</v>
      </c>
      <c r="H85" s="131">
        <v>1.0331</v>
      </c>
      <c r="I85" s="131">
        <v>0.7662</v>
      </c>
      <c r="J85" s="131">
        <v>0.7228</v>
      </c>
      <c r="K85" s="131">
        <v>0.128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2">
        <v>0.8549</v>
      </c>
      <c r="E86" s="132" t="s">
        <v>72</v>
      </c>
      <c r="F86" s="132">
        <v>0.0076</v>
      </c>
      <c r="G86" s="132">
        <v>1.1223</v>
      </c>
      <c r="H86" s="132">
        <v>0.8832</v>
      </c>
      <c r="I86" s="132">
        <v>0.655</v>
      </c>
      <c r="J86" s="132">
        <v>0.6179</v>
      </c>
      <c r="K86" s="132">
        <v>0.1094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1">
        <v>112.66</v>
      </c>
      <c r="E87" s="131">
        <v>131.7784</v>
      </c>
      <c r="F87" s="131" t="s">
        <v>72</v>
      </c>
      <c r="G87" s="131">
        <v>147.9</v>
      </c>
      <c r="H87" s="131">
        <v>116.3843</v>
      </c>
      <c r="I87" s="131">
        <v>86.3163</v>
      </c>
      <c r="J87" s="131">
        <v>81.4306</v>
      </c>
      <c r="K87" s="131">
        <v>14.4181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2">
        <v>0.7617</v>
      </c>
      <c r="E88" s="132">
        <v>0.891</v>
      </c>
      <c r="F88" s="132">
        <v>0.0068</v>
      </c>
      <c r="G88" s="132" t="s">
        <v>72</v>
      </c>
      <c r="H88" s="132">
        <v>0.7869</v>
      </c>
      <c r="I88" s="132">
        <v>0.5836</v>
      </c>
      <c r="J88" s="132">
        <v>0.5506</v>
      </c>
      <c r="K88" s="132">
        <v>0.0975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1">
        <v>0.968</v>
      </c>
      <c r="E89" s="131">
        <v>1.1323</v>
      </c>
      <c r="F89" s="131">
        <v>0.0086</v>
      </c>
      <c r="G89" s="131">
        <v>1.2708</v>
      </c>
      <c r="H89" s="131" t="s">
        <v>72</v>
      </c>
      <c r="I89" s="131">
        <v>0.7416</v>
      </c>
      <c r="J89" s="131">
        <v>0.6997</v>
      </c>
      <c r="K89" s="131">
        <v>0.1239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2">
        <v>1.3052</v>
      </c>
      <c r="E90" s="132">
        <v>1.5267</v>
      </c>
      <c r="F90" s="132">
        <v>0.0116</v>
      </c>
      <c r="G90" s="132">
        <v>1.7135</v>
      </c>
      <c r="H90" s="132">
        <v>1.3483</v>
      </c>
      <c r="I90" s="132" t="s">
        <v>72</v>
      </c>
      <c r="J90" s="132">
        <v>0.9434</v>
      </c>
      <c r="K90" s="132">
        <v>0.167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1">
        <v>1.3835</v>
      </c>
      <c r="E91" s="131">
        <v>1.6183</v>
      </c>
      <c r="F91" s="131">
        <v>0.0123</v>
      </c>
      <c r="G91" s="131">
        <v>1.8163</v>
      </c>
      <c r="H91" s="131">
        <v>1.4292</v>
      </c>
      <c r="I91" s="131">
        <v>1.06</v>
      </c>
      <c r="J91" s="131" t="s">
        <v>72</v>
      </c>
      <c r="K91" s="131">
        <v>0.1771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2">
        <v>7.8138</v>
      </c>
      <c r="E92" s="132">
        <v>9.1398</v>
      </c>
      <c r="F92" s="132">
        <v>0.0694</v>
      </c>
      <c r="G92" s="132">
        <v>10.258</v>
      </c>
      <c r="H92" s="132">
        <v>8.0721</v>
      </c>
      <c r="I92" s="132">
        <v>5.9867</v>
      </c>
      <c r="J92" s="132">
        <v>5.6478</v>
      </c>
      <c r="K92" s="132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3" t="s">
        <v>55</v>
      </c>
      <c r="C115" s="153"/>
      <c r="D115" s="153"/>
      <c r="E115" s="153"/>
      <c r="F115" s="153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3" t="s">
        <v>56</v>
      </c>
      <c r="C116" s="153"/>
      <c r="D116" s="153"/>
      <c r="E116" s="153"/>
      <c r="F116" s="153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3" t="s">
        <v>57</v>
      </c>
      <c r="C117" s="153"/>
      <c r="D117" s="153"/>
      <c r="E117" s="153"/>
      <c r="F117" s="153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3" t="s">
        <v>58</v>
      </c>
      <c r="C118" s="153"/>
      <c r="D118" s="153"/>
      <c r="E118" s="153"/>
      <c r="F118" s="153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3" t="s">
        <v>59</v>
      </c>
      <c r="C119" s="153"/>
      <c r="D119" s="153"/>
      <c r="E119" s="153"/>
      <c r="F119" s="153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3" t="s">
        <v>60</v>
      </c>
      <c r="C120" s="153"/>
      <c r="D120" s="153"/>
      <c r="E120" s="153"/>
      <c r="F120" s="153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2" t="s">
        <v>61</v>
      </c>
      <c r="C121" s="152"/>
      <c r="D121" s="152"/>
      <c r="E121" s="152"/>
      <c r="F121" s="152"/>
      <c r="G121" s="123"/>
      <c r="H121" s="123"/>
    </row>
    <row r="122" spans="7:8" ht="15">
      <c r="G122" s="123"/>
      <c r="H122" s="123"/>
    </row>
    <row r="123" spans="2:8" ht="15.75">
      <c r="B123" s="32" t="s">
        <v>62</v>
      </c>
      <c r="C123" s="155"/>
      <c r="D123" s="164"/>
      <c r="E123" s="164"/>
      <c r="F123" s="156"/>
      <c r="G123" s="123"/>
      <c r="H123" s="123"/>
    </row>
    <row r="124" spans="2:8" ht="30.75" customHeight="1">
      <c r="B124" s="32" t="s">
        <v>63</v>
      </c>
      <c r="C124" s="155" t="s">
        <v>64</v>
      </c>
      <c r="D124" s="156"/>
      <c r="E124" s="155" t="s">
        <v>65</v>
      </c>
      <c r="F124" s="156"/>
      <c r="G124" s="123"/>
      <c r="H124" s="123"/>
    </row>
    <row r="125" spans="2:8" ht="30.75" customHeight="1">
      <c r="B125" s="32" t="s">
        <v>66</v>
      </c>
      <c r="C125" s="155" t="s">
        <v>67</v>
      </c>
      <c r="D125" s="156"/>
      <c r="E125" s="155" t="s">
        <v>68</v>
      </c>
      <c r="F125" s="156"/>
      <c r="G125" s="123"/>
      <c r="H125" s="123"/>
    </row>
    <row r="126" spans="2:8" ht="15" customHeight="1">
      <c r="B126" s="158" t="s">
        <v>69</v>
      </c>
      <c r="C126" s="160" t="s">
        <v>70</v>
      </c>
      <c r="D126" s="161"/>
      <c r="E126" s="160" t="s">
        <v>71</v>
      </c>
      <c r="F126" s="161"/>
      <c r="G126" s="123"/>
      <c r="H126" s="123"/>
    </row>
    <row r="127" spans="2:8" ht="15" customHeight="1">
      <c r="B127" s="159"/>
      <c r="C127" s="162"/>
      <c r="D127" s="163"/>
      <c r="E127" s="162"/>
      <c r="F127" s="163"/>
      <c r="G127" s="123"/>
      <c r="H127" s="12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2018-09-27T06:50:18Z</dcterms:modified>
  <cp:category/>
  <cp:version/>
  <cp:contentType/>
  <cp:contentStatus/>
</cp:coreProperties>
</file>