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<sst xmlns="http://schemas.openxmlformats.org/spreadsheetml/2006/main" count="147" uniqueCount="110">
  <si>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</si>
  <si>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</si>
  <si>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</si>
  <si>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</si>
  <si>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</si>
  <si>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</si>
  <si>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</si>
  <si>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</si>
  <si>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</si>
  <si>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</si>
  <si>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</si>
  <si>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</si>
  <si>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</si>
  <si>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</si>
  <si>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</si>
  <si>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</si>
  <si>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</si>
  <si>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</si>
  <si>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</si>
  <si>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</si>
  <si>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</si>
  <si>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</si>
  <si>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</si>
  <si>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</si>
  <si>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</si>
  <si>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</si>
  <si>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</si>
  <si>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</si>
  <si>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</si>
  <si>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</si>
  <si>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</si>
  <si>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</si>
  <si>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</si>
  <si>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</si>
  <si>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</si>
  <si>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</si>
  <si>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</si>
  <si>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</si>
  <si>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</si>
  <si>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</si>
  <si>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</si>
  <si>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</si>
  <si>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</si>
  <si>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</si>
  <si>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</si>
  <si>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</si>
  <si>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</si>
  <si>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</si>
  <si>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</si>
  <si>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</si>
  <si>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</si>
  <si>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</si>
  <si>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</si>
  <si>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</si>
  <si>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</si>
  <si>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</si>
  <si>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</si>
  <si>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</si>
  <si>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</si>
  <si>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</si>
  <si>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</si>
  <si>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</si>
  <si>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</si>
  <si>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</si>
  <si>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</si>
  <si>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</si>
  <si>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</si>
  <si>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</si>
  <si>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</si>
  <si>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</si>
  <si>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</si>
  <si>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</si>
  <si>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</si>
  <si>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</si>
  <si>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</si>
  <si>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</si>
  <si>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</si>
  <si>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</si>
  <si>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</si>
  <si>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</si>
  <si>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</si>
  <si>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</si>
  <si>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NYBOT - Жовтень '14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</si>
  <si>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</si>
  <si>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</si>
  <si>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</si>
  <si>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</si>
  <si>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</si>
  <si>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</si>
  <si>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</si>
  <si>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</si>
  <si>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</si>
  <si>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</si>
  <si>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</si>
  <si>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</si>
  <si>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</si>
  <si>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</si>
  <si>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</si>
  <si>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</si>
  <si>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</si>
  <si>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</si>
  <si>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</si>
  <si>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</si>
  <si>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</si>
  <si>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</si>
  <si>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</si>
  <si>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</si>
  <si>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</si>
  <si>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26 Вересня 2014 р.</t>
  </si>
  <si>
    <t>–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</si>
</sst>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3" fontId="8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172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C42">
      <selection activeCell="P79" sqref="P7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29" t="s">
        <v>108</v>
      </c>
      <c r="D4" s="130"/>
      <c r="E4" s="130"/>
      <c r="F4" s="131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9"/>
      <c r="I6"/>
    </row>
    <row r="7" spans="2:8" s="6" customFormat="1" ht="15">
      <c r="B7" s="90" t="s">
        <v>100</v>
      </c>
      <c r="C7" s="93">
        <v>0.03</v>
      </c>
      <c r="D7" s="7">
        <v>3.23</v>
      </c>
      <c r="E7" s="93">
        <f aca="true" t="shared" si="0" ref="E7:F9">C7*39.3683</f>
        <v>1.1810489999999998</v>
      </c>
      <c r="F7" s="13">
        <f t="shared" si="0"/>
        <v>127.15960899999999</v>
      </c>
      <c r="G7" s="31"/>
      <c r="H7" s="31"/>
    </row>
    <row r="8" spans="2:8" s="6" customFormat="1" ht="15">
      <c r="B8" s="90" t="s">
        <v>95</v>
      </c>
      <c r="C8" s="93">
        <v>0.032</v>
      </c>
      <c r="D8" s="124">
        <v>3.356</v>
      </c>
      <c r="E8" s="93">
        <f t="shared" si="0"/>
        <v>1.2597856</v>
      </c>
      <c r="F8" s="13">
        <f t="shared" si="0"/>
        <v>132.12001479999998</v>
      </c>
      <c r="G8" s="29"/>
      <c r="H8" s="29"/>
    </row>
    <row r="9" spans="2:17" s="6" customFormat="1" ht="15">
      <c r="B9" s="90" t="s">
        <v>105</v>
      </c>
      <c r="C9" s="93">
        <v>0.032</v>
      </c>
      <c r="D9" s="7">
        <v>3.442</v>
      </c>
      <c r="E9" s="93">
        <f t="shared" si="0"/>
        <v>1.2597856</v>
      </c>
      <c r="F9" s="13">
        <f t="shared" si="0"/>
        <v>135.5056886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34" t="s">
        <v>7</v>
      </c>
      <c r="D11" s="134"/>
      <c r="E11" s="132" t="s">
        <v>6</v>
      </c>
      <c r="F11" s="133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128">
        <v>0.92</v>
      </c>
      <c r="D12" s="89">
        <v>137.25</v>
      </c>
      <c r="E12" s="128">
        <f>C12/D80</f>
        <v>1.1673645476462378</v>
      </c>
      <c r="F12" s="122">
        <f>D12/D80</f>
        <v>174.15302626570232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83</v>
      </c>
      <c r="C13" s="128">
        <v>0.89</v>
      </c>
      <c r="D13" s="89">
        <v>141.25</v>
      </c>
      <c r="E13" s="128">
        <f>C13/D80</f>
        <v>1.129298312396904</v>
      </c>
      <c r="F13" s="122">
        <f>D13/D80</f>
        <v>179.22852429894684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101</v>
      </c>
      <c r="C14" s="128">
        <v>0.88</v>
      </c>
      <c r="D14" s="89">
        <v>143.5</v>
      </c>
      <c r="E14" s="128">
        <f>C14/D80</f>
        <v>1.1166095673137926</v>
      </c>
      <c r="F14" s="122">
        <f>D14/D80</f>
        <v>182.08349194264687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32" t="s">
        <v>5</v>
      </c>
      <c r="D16" s="133"/>
      <c r="E16" s="134" t="s">
        <v>6</v>
      </c>
      <c r="F16" s="134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100</v>
      </c>
      <c r="C17" s="127">
        <v>0.002</v>
      </c>
      <c r="D17" s="7">
        <v>4.742</v>
      </c>
      <c r="E17" s="127">
        <f aca="true" t="shared" si="1" ref="E17:F19">C17*36.7437</f>
        <v>0.0734874</v>
      </c>
      <c r="F17" s="13">
        <f t="shared" si="1"/>
        <v>174.2386254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95</v>
      </c>
      <c r="C18" s="93">
        <v>0.002</v>
      </c>
      <c r="D18" s="7">
        <v>4.874</v>
      </c>
      <c r="E18" s="93">
        <f t="shared" si="1"/>
        <v>0.0734874</v>
      </c>
      <c r="F18" s="13">
        <f t="shared" si="1"/>
        <v>179.08879379999996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105</v>
      </c>
      <c r="C19" s="147">
        <v>0</v>
      </c>
      <c r="D19" s="7">
        <v>4.97</v>
      </c>
      <c r="E19" s="147">
        <f t="shared" si="1"/>
        <v>0</v>
      </c>
      <c r="F19" s="13">
        <f t="shared" si="1"/>
        <v>182.61618899999996</v>
      </c>
      <c r="G19" s="39"/>
      <c r="H19" s="39"/>
      <c r="I19" s="103"/>
      <c r="J19" s="83"/>
      <c r="K19" s="10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10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34" t="s">
        <v>9</v>
      </c>
      <c r="D21" s="134"/>
      <c r="E21" s="132" t="s">
        <v>10</v>
      </c>
      <c r="F21" s="133"/>
      <c r="G21" s="39"/>
      <c r="H21" s="39"/>
      <c r="I21" s="103"/>
      <c r="J21" s="83"/>
      <c r="K21" s="83"/>
      <c r="L21" s="83"/>
      <c r="M21" s="10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128">
        <v>0.83</v>
      </c>
      <c r="D22" s="122">
        <v>152</v>
      </c>
      <c r="E22" s="128">
        <f>C22/D80</f>
        <v>1.0531658418982361</v>
      </c>
      <c r="F22" s="122">
        <f>D22/D80</f>
        <v>192.86892526329146</v>
      </c>
      <c r="G22" s="40"/>
      <c r="H22" s="41"/>
      <c r="J22" s="83"/>
      <c r="K22" s="83"/>
      <c r="L22" s="83"/>
      <c r="M22" s="83"/>
      <c r="N22" s="10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83</v>
      </c>
      <c r="C23" s="128">
        <v>0.49</v>
      </c>
      <c r="D23" s="89">
        <v>154.5</v>
      </c>
      <c r="E23" s="128">
        <f>C23/D80</f>
        <v>0.6217485090724527</v>
      </c>
      <c r="F23" s="122">
        <f>D23/D80</f>
        <v>196.04111153406927</v>
      </c>
      <c r="G23" s="40"/>
      <c r="H23" s="41"/>
      <c r="J23" s="83"/>
      <c r="K23" s="83"/>
      <c r="L23" s="83"/>
      <c r="M23" s="83"/>
      <c r="N23" s="83"/>
      <c r="O23" s="10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86</v>
      </c>
      <c r="C24" s="128">
        <v>0.16</v>
      </c>
      <c r="D24" s="89">
        <v>156.25</v>
      </c>
      <c r="E24" s="128">
        <f>C24/D80</f>
        <v>0.20301992132978047</v>
      </c>
      <c r="F24" s="122">
        <f>D24/D80</f>
        <v>198.26164192361375</v>
      </c>
      <c r="G24" s="40"/>
      <c r="H24" s="41"/>
      <c r="I24" s="102"/>
      <c r="J24" s="83"/>
      <c r="K24" s="83"/>
      <c r="L24" s="83"/>
      <c r="M24" s="83"/>
      <c r="N24" s="83"/>
      <c r="O24" s="83"/>
      <c r="P24" s="102"/>
      <c r="Q24" s="83"/>
      <c r="R24" s="83"/>
      <c r="S24" s="59"/>
      <c r="T24" s="59"/>
      <c r="U24" s="59"/>
    </row>
    <row r="25" spans="2:21" s="6" customFormat="1" ht="18" customHeight="1">
      <c r="B25" s="84" t="s">
        <v>84</v>
      </c>
      <c r="C25" s="81">
        <v>1.28</v>
      </c>
      <c r="D25" s="89">
        <v>107.65</v>
      </c>
      <c r="E25" s="81">
        <f>C25/D82</f>
        <v>2.080286039330408</v>
      </c>
      <c r="F25" s="122">
        <f>D25/D82</f>
        <v>174.9553063546238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88</v>
      </c>
      <c r="C26" s="81">
        <v>1.21</v>
      </c>
      <c r="D26" s="89">
        <v>110.15</v>
      </c>
      <c r="E26" s="81">
        <f>C26/D82</f>
        <v>1.9665203965545264</v>
      </c>
      <c r="F26" s="122">
        <f>D26/D82</f>
        <v>179.01836502519097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93</v>
      </c>
      <c r="C27" s="81">
        <v>1.11</v>
      </c>
      <c r="D27" s="123">
        <v>111.75</v>
      </c>
      <c r="E27" s="81">
        <f>C27/D82</f>
        <v>1.8039980497318384</v>
      </c>
      <c r="F27" s="122">
        <f>D27/D82</f>
        <v>181.618722574354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4" t="s">
        <v>12</v>
      </c>
      <c r="D29" s="134"/>
      <c r="E29" s="134" t="s">
        <v>10</v>
      </c>
      <c r="F29" s="134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0.47</v>
      </c>
      <c r="D30" s="89">
        <v>315.5</v>
      </c>
      <c r="E30" s="81">
        <f>C30/D80</f>
        <v>0.5963710189062301</v>
      </c>
      <c r="F30" s="122">
        <f>D30/D80</f>
        <v>400.3299073721609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102</v>
      </c>
      <c r="C31" s="81">
        <v>0.54</v>
      </c>
      <c r="D31" s="89">
        <v>320.5</v>
      </c>
      <c r="E31" s="81">
        <f>C31/D80</f>
        <v>0.6851922344880091</v>
      </c>
      <c r="F31" s="122">
        <f>D31/D80</f>
        <v>406.67427991371653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101</v>
      </c>
      <c r="C32" s="81">
        <v>0.46</v>
      </c>
      <c r="D32" s="89">
        <v>324.25</v>
      </c>
      <c r="E32" s="81">
        <f>C32/D80</f>
        <v>0.5836822738231189</v>
      </c>
      <c r="F32" s="122">
        <f>D32/D80</f>
        <v>411.43255931988324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.75">
      <c r="B33" s="84"/>
      <c r="C33" s="112"/>
      <c r="D33" s="113"/>
      <c r="E33" s="112"/>
      <c r="F33" s="114"/>
      <c r="G33" s="29"/>
      <c r="H33" s="29"/>
      <c r="I33" s="6"/>
      <c r="J33" s="82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35" t="s">
        <v>5</v>
      </c>
      <c r="D34" s="136"/>
      <c r="E34" s="135" t="s">
        <v>6</v>
      </c>
      <c r="F34" s="136"/>
      <c r="G34" s="29"/>
      <c r="H34" s="29"/>
      <c r="I34" s="6"/>
      <c r="J34" s="83"/>
      <c r="K34" s="82"/>
      <c r="L34" s="83"/>
      <c r="M34" s="83"/>
      <c r="N34" s="83"/>
      <c r="O34" s="83"/>
      <c r="P34" s="83"/>
      <c r="Q34" s="83"/>
      <c r="R34" s="83"/>
    </row>
    <row r="35" spans="2:18" s="6" customFormat="1" ht="15.75">
      <c r="B35" s="90" t="s">
        <v>100</v>
      </c>
      <c r="C35" s="93">
        <v>0.024</v>
      </c>
      <c r="D35" s="7">
        <v>3.286</v>
      </c>
      <c r="E35" s="93">
        <f aca="true" t="shared" si="2" ref="E35:F37">C35*58.0164</f>
        <v>1.3923936</v>
      </c>
      <c r="F35" s="13">
        <f t="shared" si="2"/>
        <v>190.6418904</v>
      </c>
      <c r="G35" s="107"/>
      <c r="H35" s="29"/>
      <c r="J35" s="83"/>
      <c r="K35" s="83"/>
      <c r="L35" s="82"/>
      <c r="M35" s="83"/>
      <c r="N35" s="83"/>
      <c r="O35" s="83"/>
      <c r="P35" s="83"/>
      <c r="Q35" s="83"/>
      <c r="R35" s="83"/>
    </row>
    <row r="36" spans="2:18" s="6" customFormat="1" ht="15.75">
      <c r="B36" s="90" t="s">
        <v>95</v>
      </c>
      <c r="C36" s="93">
        <v>0.006</v>
      </c>
      <c r="D36" s="7">
        <v>3.164</v>
      </c>
      <c r="E36" s="93">
        <f t="shared" si="2"/>
        <v>0.3480984</v>
      </c>
      <c r="F36" s="13">
        <f t="shared" si="2"/>
        <v>183.5638896</v>
      </c>
      <c r="G36" s="29"/>
      <c r="H36" s="29"/>
      <c r="J36" s="83"/>
      <c r="K36" s="83"/>
      <c r="L36" s="83"/>
      <c r="M36" s="82"/>
      <c r="N36" s="83"/>
      <c r="O36" s="83"/>
      <c r="P36" s="83"/>
      <c r="Q36" s="83"/>
      <c r="R36" s="83"/>
    </row>
    <row r="37" spans="2:18" s="6" customFormat="1" ht="15.75">
      <c r="B37" s="90" t="s">
        <v>105</v>
      </c>
      <c r="C37" s="93">
        <v>0.01</v>
      </c>
      <c r="D37" s="7">
        <v>3.106</v>
      </c>
      <c r="E37" s="93">
        <f t="shared" si="2"/>
        <v>0.580164</v>
      </c>
      <c r="F37" s="13">
        <f t="shared" si="2"/>
        <v>180.19893839999997</v>
      </c>
      <c r="G37" s="29"/>
      <c r="H37" s="29"/>
      <c r="J37" s="83"/>
      <c r="K37" s="83"/>
      <c r="L37" s="83"/>
      <c r="M37" s="83"/>
      <c r="N37" s="82"/>
      <c r="O37" s="83"/>
      <c r="P37" s="83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2"/>
      <c r="P38" s="83"/>
      <c r="Q38" s="83"/>
    </row>
    <row r="39" spans="2:17" ht="15.75">
      <c r="B39" s="32" t="s">
        <v>14</v>
      </c>
      <c r="C39" s="135" t="s">
        <v>5</v>
      </c>
      <c r="D39" s="136"/>
      <c r="E39" s="135" t="s">
        <v>6</v>
      </c>
      <c r="F39" s="136"/>
      <c r="G39" s="29"/>
      <c r="H39" s="29"/>
      <c r="I39" s="6"/>
      <c r="J39" s="83"/>
      <c r="K39" s="83"/>
      <c r="L39" s="83"/>
      <c r="M39" s="83"/>
      <c r="N39" s="83"/>
      <c r="O39" s="83"/>
      <c r="P39" s="82"/>
      <c r="Q39" s="83"/>
    </row>
    <row r="40" spans="2:17" s="6" customFormat="1" ht="15" customHeight="1">
      <c r="B40" s="90" t="s">
        <v>96</v>
      </c>
      <c r="C40" s="93">
        <v>0.124</v>
      </c>
      <c r="D40" s="14">
        <v>9.102</v>
      </c>
      <c r="E40" s="93">
        <f aca="true" t="shared" si="3" ref="E40:F42">C40*36.7437</f>
        <v>4.5562188</v>
      </c>
      <c r="F40" s="13">
        <f t="shared" si="3"/>
        <v>334.4411574</v>
      </c>
      <c r="G40" s="108"/>
      <c r="H40" s="29"/>
      <c r="J40" s="83"/>
      <c r="K40" s="83"/>
      <c r="L40" s="83"/>
      <c r="M40" s="83"/>
      <c r="N40" s="83"/>
      <c r="O40" s="83"/>
      <c r="P40" s="83"/>
      <c r="Q40" s="82"/>
    </row>
    <row r="41" spans="2:13" s="6" customFormat="1" ht="15" customHeight="1">
      <c r="B41" s="90" t="s">
        <v>106</v>
      </c>
      <c r="C41" s="93">
        <v>0.126</v>
      </c>
      <c r="D41" s="73">
        <v>9.186</v>
      </c>
      <c r="E41" s="93">
        <f t="shared" si="3"/>
        <v>4.629706199999999</v>
      </c>
      <c r="F41" s="13">
        <f t="shared" si="3"/>
        <v>337.5276282</v>
      </c>
      <c r="G41" s="31"/>
      <c r="H41" s="29"/>
      <c r="K41" s="28"/>
      <c r="L41" s="28"/>
      <c r="M41" s="28"/>
    </row>
    <row r="42" spans="2:13" s="6" customFormat="1" ht="15">
      <c r="B42" s="90" t="s">
        <v>98</v>
      </c>
      <c r="C42" s="93">
        <v>0.124</v>
      </c>
      <c r="D42" s="14">
        <v>9.27</v>
      </c>
      <c r="E42" s="93">
        <f t="shared" si="3"/>
        <v>4.5562188</v>
      </c>
      <c r="F42" s="13">
        <f t="shared" si="3"/>
        <v>340.61409899999995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5" t="s">
        <v>16</v>
      </c>
      <c r="D44" s="136"/>
      <c r="E44" s="135" t="s">
        <v>6</v>
      </c>
      <c r="F44" s="136"/>
      <c r="G44" s="35"/>
      <c r="H44" s="35"/>
      <c r="I44" s="27"/>
      <c r="J44" s="6"/>
    </row>
    <row r="45" spans="2:13" s="27" customFormat="1" ht="15.75" thickBot="1">
      <c r="B45" s="90" t="s">
        <v>90</v>
      </c>
      <c r="C45" s="81">
        <v>0.7</v>
      </c>
      <c r="D45" s="13">
        <v>307.2</v>
      </c>
      <c r="E45" s="81">
        <f aca="true" t="shared" si="4" ref="E45:F47">C45*1.1023</f>
        <v>0.77161</v>
      </c>
      <c r="F45" s="13">
        <f t="shared" si="4"/>
        <v>338.62656</v>
      </c>
      <c r="G45" s="31"/>
      <c r="H45" s="29"/>
      <c r="K45" s="6"/>
      <c r="L45" s="6"/>
      <c r="M45" s="6"/>
    </row>
    <row r="46" spans="2:19" s="27" customFormat="1" ht="15.75" thickBot="1">
      <c r="B46" s="90" t="s">
        <v>100</v>
      </c>
      <c r="C46" s="81">
        <v>0.9</v>
      </c>
      <c r="D46" s="13">
        <v>301.1</v>
      </c>
      <c r="E46" s="81">
        <f t="shared" si="4"/>
        <v>0.9920700000000001</v>
      </c>
      <c r="F46" s="13">
        <f t="shared" si="4"/>
        <v>331.90253000000007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81">
        <v>0.1</v>
      </c>
      <c r="D47" s="13">
        <v>298.9</v>
      </c>
      <c r="E47" s="81">
        <f t="shared" si="4"/>
        <v>0.11023000000000001</v>
      </c>
      <c r="F47" s="13">
        <f t="shared" si="4"/>
        <v>329.47747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5" t="s">
        <v>18</v>
      </c>
      <c r="D49" s="136"/>
      <c r="E49" s="135" t="s">
        <v>19</v>
      </c>
      <c r="F49" s="136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94</v>
      </c>
      <c r="C50" s="128">
        <v>0.39</v>
      </c>
      <c r="D50" s="13">
        <v>31.92</v>
      </c>
      <c r="E50" s="128">
        <f aca="true" t="shared" si="5" ref="E50:F52">C50/454*1000</f>
        <v>0.8590308370044053</v>
      </c>
      <c r="F50" s="13">
        <f t="shared" si="5"/>
        <v>70.30837004405286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87</v>
      </c>
      <c r="C51" s="128">
        <v>0.4</v>
      </c>
      <c r="D51" s="89">
        <v>31.99</v>
      </c>
      <c r="E51" s="128">
        <f t="shared" si="5"/>
        <v>0.881057268722467</v>
      </c>
      <c r="F51" s="13">
        <f t="shared" si="5"/>
        <v>70.46255506607929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106</v>
      </c>
      <c r="C52" s="128">
        <v>0.4</v>
      </c>
      <c r="D52" s="89">
        <v>32.27</v>
      </c>
      <c r="E52" s="128">
        <f t="shared" si="5"/>
        <v>0.881057268722467</v>
      </c>
      <c r="F52" s="13">
        <f t="shared" si="5"/>
        <v>71.07929515418503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5" t="s">
        <v>21</v>
      </c>
      <c r="D54" s="136"/>
      <c r="E54" s="135" t="s">
        <v>6</v>
      </c>
      <c r="F54" s="136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89</v>
      </c>
      <c r="C55" s="126">
        <v>0.11</v>
      </c>
      <c r="D55" s="14">
        <v>12.815</v>
      </c>
      <c r="E55" s="126">
        <f aca="true" t="shared" si="6" ref="E55:F57">C55*22.0462</f>
        <v>2.4250819999999997</v>
      </c>
      <c r="F55" s="13">
        <f t="shared" si="6"/>
        <v>282.52205299999997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97</v>
      </c>
      <c r="C56" s="126">
        <v>0.12</v>
      </c>
      <c r="D56" s="14">
        <v>13.015</v>
      </c>
      <c r="E56" s="126">
        <f t="shared" si="6"/>
        <v>2.6455439999999997</v>
      </c>
      <c r="F56" s="13">
        <f t="shared" si="6"/>
        <v>286.931293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98</v>
      </c>
      <c r="C57" s="126">
        <v>0.135</v>
      </c>
      <c r="D57" s="14">
        <v>13.21</v>
      </c>
      <c r="E57" s="126">
        <f t="shared" si="6"/>
        <v>2.9762370000000002</v>
      </c>
      <c r="F57" s="13">
        <f t="shared" si="6"/>
        <v>291.230302</v>
      </c>
      <c r="G57" s="29"/>
      <c r="H57" s="29"/>
      <c r="I57" s="103"/>
      <c r="J57" s="83"/>
      <c r="K57" s="83"/>
      <c r="L57" s="83"/>
      <c r="M57" s="83"/>
      <c r="N57" s="83"/>
      <c r="O57" s="83"/>
      <c r="P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10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5" t="s">
        <v>23</v>
      </c>
      <c r="D59" s="136"/>
      <c r="E59" s="135" t="s">
        <v>24</v>
      </c>
      <c r="F59" s="136"/>
      <c r="H59" s="29"/>
      <c r="I59" s="102"/>
      <c r="J59" s="83"/>
      <c r="K59" s="83"/>
      <c r="L59" s="102"/>
      <c r="M59" s="83"/>
      <c r="N59" s="83"/>
      <c r="O59" s="83"/>
      <c r="P59" s="83"/>
      <c r="Q59" s="8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90</v>
      </c>
      <c r="C60" s="125">
        <v>0.022</v>
      </c>
      <c r="D60" s="52">
        <v>1.583</v>
      </c>
      <c r="E60" s="125">
        <f aca="true" t="shared" si="7" ref="E60:F62">C60/3.785</f>
        <v>0.005812417437252311</v>
      </c>
      <c r="F60" s="13">
        <f t="shared" si="7"/>
        <v>0.41822985468956403</v>
      </c>
      <c r="G60" s="31"/>
      <c r="H60" s="29"/>
      <c r="I60" s="102"/>
      <c r="J60" s="83"/>
      <c r="K60" s="83"/>
      <c r="L60" s="83"/>
      <c r="M60" s="102"/>
      <c r="N60" s="83"/>
      <c r="O60" s="83"/>
      <c r="P60" s="83"/>
      <c r="Q60" s="8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96</v>
      </c>
      <c r="C61" s="125">
        <v>0.012</v>
      </c>
      <c r="D61" s="73">
        <v>1.553</v>
      </c>
      <c r="E61" s="125">
        <f t="shared" si="7"/>
        <v>0.003170409511228534</v>
      </c>
      <c r="F61" s="13">
        <f t="shared" si="7"/>
        <v>0.4103038309114927</v>
      </c>
      <c r="G61" s="29"/>
      <c r="H61" s="29"/>
      <c r="I61" s="103"/>
      <c r="J61" s="83"/>
      <c r="K61" s="83"/>
      <c r="L61" s="83"/>
      <c r="M61" s="83"/>
      <c r="N61" s="102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87</v>
      </c>
      <c r="C62" s="125">
        <v>0.022</v>
      </c>
      <c r="D62" s="73">
        <v>1.534</v>
      </c>
      <c r="E62" s="125">
        <f t="shared" si="7"/>
        <v>0.005812417437252311</v>
      </c>
      <c r="F62" s="13">
        <f t="shared" si="7"/>
        <v>0.40528401585204754</v>
      </c>
      <c r="G62" s="29"/>
      <c r="H62" s="29"/>
      <c r="I62" s="103"/>
      <c r="J62" s="83"/>
      <c r="K62" s="83"/>
      <c r="L62" s="83"/>
      <c r="M62" s="83"/>
      <c r="N62" s="83"/>
      <c r="O62" s="102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148"/>
      <c r="E63" s="16"/>
      <c r="F63" s="5"/>
      <c r="G63" s="29"/>
      <c r="H63" s="29"/>
      <c r="I63" s="103"/>
      <c r="J63" s="83"/>
      <c r="K63" s="83"/>
      <c r="L63" s="83"/>
      <c r="M63" s="83"/>
      <c r="N63" s="83"/>
      <c r="O63" s="83"/>
      <c r="P63" s="102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5" t="s">
        <v>26</v>
      </c>
      <c r="D64" s="136"/>
      <c r="E64" s="135" t="s">
        <v>27</v>
      </c>
      <c r="F64" s="136"/>
      <c r="G64" s="37"/>
      <c r="H64" s="29"/>
      <c r="I64" s="103"/>
      <c r="J64" s="83"/>
      <c r="K64" s="83"/>
      <c r="L64" s="83"/>
      <c r="M64" s="83"/>
      <c r="N64" s="83"/>
      <c r="O64" s="83"/>
      <c r="P64" s="83"/>
      <c r="Q64" s="102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91</v>
      </c>
      <c r="C65" s="125">
        <v>0.025</v>
      </c>
      <c r="D65" s="88">
        <v>1.48825</v>
      </c>
      <c r="E65" s="125">
        <f>C65/454*1000</f>
        <v>0.05506607929515419</v>
      </c>
      <c r="F65" s="54">
        <f>D65/454*1000</f>
        <v>3.2780837004405288</v>
      </c>
      <c r="G65" s="29"/>
      <c r="H65" s="29"/>
      <c r="I65" s="103"/>
      <c r="J65" s="83"/>
      <c r="K65" s="83"/>
      <c r="L65" s="83"/>
      <c r="M65" s="82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103</v>
      </c>
      <c r="C66" s="149">
        <v>0</v>
      </c>
      <c r="D66" s="88">
        <v>1.4725</v>
      </c>
      <c r="E66" s="149">
        <f>C66/454*100</f>
        <v>0</v>
      </c>
      <c r="F66" s="54">
        <f>D66/454*1000</f>
        <v>3.2433920704845813</v>
      </c>
      <c r="G66" s="29"/>
      <c r="H66" s="29"/>
      <c r="I66" s="103"/>
      <c r="J66" s="83"/>
      <c r="K66" s="83"/>
      <c r="L66" s="83"/>
      <c r="M66" s="83"/>
      <c r="N66" s="82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104</v>
      </c>
      <c r="C67" s="125">
        <v>1.4</v>
      </c>
      <c r="D67" s="88">
        <v>1.4685</v>
      </c>
      <c r="E67" s="125">
        <f>C67/454*100</f>
        <v>0.3083700440528634</v>
      </c>
      <c r="F67" s="54">
        <f>D67/454*1000</f>
        <v>3.2345814977973566</v>
      </c>
      <c r="G67" s="31"/>
      <c r="H67" s="29"/>
      <c r="I67" s="103"/>
      <c r="J67" s="83"/>
      <c r="K67" s="83"/>
      <c r="L67" s="83"/>
      <c r="M67" s="83"/>
      <c r="N67" s="83"/>
      <c r="O67" s="82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102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46" t="s">
        <v>26</v>
      </c>
      <c r="D69" s="146"/>
      <c r="E69" s="135" t="s">
        <v>29</v>
      </c>
      <c r="F69" s="136"/>
      <c r="G69" s="29"/>
      <c r="H69" s="29"/>
      <c r="I69" s="103"/>
      <c r="J69" s="83"/>
      <c r="K69" s="102"/>
      <c r="L69" s="83"/>
      <c r="M69" s="83"/>
      <c r="N69" s="83"/>
      <c r="O69" s="83"/>
      <c r="P69" s="83"/>
      <c r="Q69" s="83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99</v>
      </c>
      <c r="C70" s="15"/>
      <c r="D70" s="24"/>
      <c r="E70" s="128">
        <v>2.29</v>
      </c>
      <c r="F70" s="89">
        <v>428.1</v>
      </c>
      <c r="G70" s="57"/>
      <c r="H70" s="29"/>
      <c r="I70" s="103"/>
      <c r="J70" s="83"/>
      <c r="K70" s="83"/>
      <c r="L70" s="102"/>
      <c r="M70" s="83"/>
      <c r="N70" s="83"/>
      <c r="O70" s="83"/>
      <c r="P70" s="83"/>
      <c r="Q70" s="83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107</v>
      </c>
      <c r="C71" s="72"/>
      <c r="D71" s="24"/>
      <c r="E71" s="128">
        <v>2.31</v>
      </c>
      <c r="F71" s="89">
        <v>439.4</v>
      </c>
      <c r="G71" s="57"/>
      <c r="H71" s="29"/>
      <c r="I71" s="109"/>
      <c r="J71" s="83"/>
      <c r="K71" s="83"/>
      <c r="L71" s="83"/>
      <c r="M71" s="102"/>
      <c r="N71" s="83"/>
      <c r="O71" s="83"/>
      <c r="P71" s="83"/>
      <c r="Q71" s="83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82</v>
      </c>
      <c r="C72" s="127">
        <v>0.0071</v>
      </c>
      <c r="D72" s="124">
        <v>0.1541</v>
      </c>
      <c r="E72" s="126">
        <f>C72/454*1000000</f>
        <v>15.638766519823788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92</v>
      </c>
      <c r="C73" s="127">
        <v>0.0048</v>
      </c>
      <c r="D73" s="124">
        <v>0.1656</v>
      </c>
      <c r="E73" s="126">
        <f>C73/454*1000000</f>
        <v>10.572687224669604</v>
      </c>
      <c r="F73" s="89">
        <f>D73/454*1000000</f>
        <v>364.75770925110135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>
        <v>1.2685</v>
      </c>
      <c r="E79" s="105">
        <v>0.0091</v>
      </c>
      <c r="F79" s="105">
        <v>1.625</v>
      </c>
      <c r="G79" s="105">
        <v>1.0511</v>
      </c>
      <c r="H79" s="105">
        <v>0.8965</v>
      </c>
      <c r="I79" s="105">
        <v>0.8716</v>
      </c>
      <c r="J79" s="105">
        <v>0.1289</v>
      </c>
      <c r="K79" s="105"/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0.7881</v>
      </c>
      <c r="E80" s="106" t="s">
        <v>85</v>
      </c>
      <c r="F80" s="106">
        <v>0.0072</v>
      </c>
      <c r="G80" s="106">
        <v>1.2807</v>
      </c>
      <c r="H80" s="106">
        <v>0.8284</v>
      </c>
      <c r="I80" s="106">
        <v>0.7065</v>
      </c>
      <c r="J80" s="106">
        <v>0.6871</v>
      </c>
      <c r="K80" s="106">
        <v>0.1015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109.61</v>
      </c>
      <c r="E81" s="105">
        <v>139.08</v>
      </c>
      <c r="F81" s="105" t="s">
        <v>85</v>
      </c>
      <c r="G81" s="105">
        <v>178.131</v>
      </c>
      <c r="H81" s="105">
        <v>115.205</v>
      </c>
      <c r="I81" s="105">
        <v>98.294</v>
      </c>
      <c r="J81" s="105">
        <v>95.541</v>
      </c>
      <c r="K81" s="105">
        <v>14.1224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0.6153</v>
      </c>
      <c r="E82" s="106">
        <v>0.7808</v>
      </c>
      <c r="F82" s="106">
        <v>0.0056</v>
      </c>
      <c r="G82" s="106" t="s">
        <v>85</v>
      </c>
      <c r="H82" s="106">
        <v>0.6468</v>
      </c>
      <c r="I82" s="106">
        <v>0.5518</v>
      </c>
      <c r="J82" s="106">
        <v>0.5366</v>
      </c>
      <c r="K82" s="106">
        <v>0.0793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0.9514</v>
      </c>
      <c r="E83" s="105">
        <v>1.2072</v>
      </c>
      <c r="F83" s="105">
        <v>0.0087</v>
      </c>
      <c r="G83" s="105">
        <v>1.5461</v>
      </c>
      <c r="H83" s="105" t="s">
        <v>85</v>
      </c>
      <c r="I83" s="105">
        <v>0.8531</v>
      </c>
      <c r="J83" s="105">
        <v>0.8295</v>
      </c>
      <c r="K83" s="105">
        <v>0.1226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1.1155</v>
      </c>
      <c r="E84" s="106">
        <v>1.4157</v>
      </c>
      <c r="F84" s="106">
        <v>0.0102</v>
      </c>
      <c r="G84" s="106">
        <v>1.8122</v>
      </c>
      <c r="H84" s="106">
        <v>1.1725</v>
      </c>
      <c r="I84" s="106" t="s">
        <v>85</v>
      </c>
      <c r="J84" s="106">
        <v>0.9725</v>
      </c>
      <c r="K84" s="106">
        <v>0.1437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1.1473</v>
      </c>
      <c r="E85" s="105">
        <v>1.4553</v>
      </c>
      <c r="F85" s="105">
        <v>0.0105</v>
      </c>
      <c r="G85" s="105">
        <v>1.8642</v>
      </c>
      <c r="H85" s="105">
        <v>1.2055</v>
      </c>
      <c r="I85" s="105">
        <v>1.0283</v>
      </c>
      <c r="J85" s="105" t="s">
        <v>85</v>
      </c>
      <c r="K85" s="105">
        <v>0.1478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7.7611</v>
      </c>
      <c r="E86" s="106">
        <v>9.8479</v>
      </c>
      <c r="F86" s="106">
        <v>0.0708</v>
      </c>
      <c r="G86" s="106">
        <v>12.6128</v>
      </c>
      <c r="H86" s="106">
        <v>8.1577</v>
      </c>
      <c r="I86" s="106">
        <v>6.9568</v>
      </c>
      <c r="J86" s="106">
        <v>6.7649</v>
      </c>
      <c r="K86" s="106" t="s">
        <v>109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3" t="s">
        <v>63</v>
      </c>
      <c r="C106" s="138"/>
      <c r="D106" s="138"/>
      <c r="E106" s="138"/>
      <c r="F106" s="138"/>
    </row>
    <row r="107" spans="2:6" ht="15">
      <c r="B107" s="137" t="s">
        <v>64</v>
      </c>
      <c r="C107" s="138"/>
      <c r="D107" s="138"/>
      <c r="E107" s="138"/>
      <c r="F107" s="138"/>
    </row>
    <row r="108" spans="2:6" ht="78" customHeight="1">
      <c r="B108" s="137" t="s">
        <v>65</v>
      </c>
      <c r="C108" s="138"/>
      <c r="D108" s="138"/>
      <c r="E108" s="138"/>
      <c r="F108" s="138"/>
    </row>
    <row r="109" spans="2:6" ht="15">
      <c r="B109" s="137" t="s">
        <v>66</v>
      </c>
      <c r="C109" s="138"/>
      <c r="D109" s="138"/>
      <c r="E109" s="138"/>
      <c r="F109" s="138"/>
    </row>
    <row r="110" spans="2:6" ht="15">
      <c r="B110" s="137" t="s">
        <v>67</v>
      </c>
      <c r="C110" s="138"/>
      <c r="D110" s="138"/>
      <c r="E110" s="138"/>
      <c r="F110" s="138"/>
    </row>
    <row r="111" spans="2:6" ht="15">
      <c r="B111" s="137" t="s">
        <v>68</v>
      </c>
      <c r="C111" s="138"/>
      <c r="D111" s="138"/>
      <c r="E111" s="138"/>
      <c r="F111" s="138"/>
    </row>
    <row r="112" spans="2:6" ht="15">
      <c r="B112" s="137" t="s">
        <v>69</v>
      </c>
      <c r="C112" s="138"/>
      <c r="D112" s="138"/>
      <c r="E112" s="138"/>
      <c r="F112" s="138"/>
    </row>
    <row r="113" spans="2:6" ht="15">
      <c r="B113" s="139" t="s">
        <v>70</v>
      </c>
      <c r="C113" s="138"/>
      <c r="D113" s="138"/>
      <c r="E113" s="138"/>
      <c r="F113" s="138"/>
    </row>
    <row r="115" spans="2:6" ht="15.75">
      <c r="B115" s="58" t="s">
        <v>71</v>
      </c>
      <c r="C115" s="140"/>
      <c r="D115" s="141"/>
      <c r="E115" s="141"/>
      <c r="F115" s="142"/>
    </row>
    <row r="116" spans="2:6" ht="30.75" customHeight="1">
      <c r="B116" s="58" t="s">
        <v>72</v>
      </c>
      <c r="C116" s="144" t="s">
        <v>73</v>
      </c>
      <c r="D116" s="144"/>
      <c r="E116" s="144" t="s">
        <v>74</v>
      </c>
      <c r="F116" s="144"/>
    </row>
    <row r="117" spans="2:6" ht="30.75" customHeight="1">
      <c r="B117" s="58" t="s">
        <v>75</v>
      </c>
      <c r="C117" s="144" t="s">
        <v>76</v>
      </c>
      <c r="D117" s="144"/>
      <c r="E117" s="144" t="s">
        <v>77</v>
      </c>
      <c r="F117" s="144"/>
    </row>
    <row r="118" spans="2:6" ht="15" customHeight="1">
      <c r="B118" s="145" t="s">
        <v>78</v>
      </c>
      <c r="C118" s="144" t="s">
        <v>79</v>
      </c>
      <c r="D118" s="144"/>
      <c r="E118" s="144" t="s">
        <v>80</v>
      </c>
      <c r="F118" s="144"/>
    </row>
    <row r="119" spans="2:6" ht="15">
      <c r="B119" s="145"/>
      <c r="C119" s="144"/>
      <c r="D119" s="144"/>
      <c r="E119" s="144"/>
      <c r="F119" s="144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2014-10-03T07:24:45Z</dcterms:modified>
  <cp:category/>
  <cp:version/>
  <cp:contentType/>
  <cp:contentStatus/>
</cp:coreProperties>
</file>