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<sst xmlns="http://schemas.openxmlformats.org/spreadsheetml/2006/main" count="160" uniqueCount="109">
  <si>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</si>
  <si>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</si>
  <si>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</si>
  <si>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</si>
  <si>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</si>
  <si>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</si>
  <si>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</si>
  <si>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</si>
  <si>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</si>
  <si>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</si>
  <si>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</si>
  <si>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</si>
  <si>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</si>
  <si>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</si>
  <si>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</si>
  <si>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</si>
  <si>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</si>
  <si>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</si>
  <si>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</si>
  <si>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</si>
  <si>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</si>
  <si>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</si>
  <si>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</si>
  <si>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</si>
  <si>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</si>
  <si>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</si>
  <si>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</si>
  <si>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</si>
  <si>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</si>
  <si>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</si>
  <si>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</si>
  <si>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</si>
  <si>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</si>
  <si>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</si>
  <si>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</si>
  <si>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</si>
  <si>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</si>
  <si>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</si>
  <si>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</si>
  <si>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</si>
  <si>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</si>
  <si>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</si>
  <si>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</si>
  <si>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</si>
  <si>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</si>
  <si>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</si>
  <si>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</si>
  <si>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</si>
  <si>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</si>
  <si>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</si>
  <si>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</si>
  <si>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</si>
  <si>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</si>
  <si>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</si>
  <si>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</si>
  <si>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</si>
  <si>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</si>
  <si>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</si>
  <si>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</si>
  <si>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</si>
  <si>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</si>
  <si>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</si>
  <si>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</si>
  <si>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</si>
  <si>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</si>
  <si>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</si>
  <si>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</si>
  <si>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</si>
  <si>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</si>
  <si>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</si>
  <si>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</si>
  <si>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</si>
  <si>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</si>
  <si>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</si>
  <si>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</si>
  <si>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</si>
  <si>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</si>
  <si>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</si>
  <si>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</si>
  <si>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</si>
  <si>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</si>
  <si>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</si>
  <si>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</si>
  <si>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</si>
  <si>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</si>
  <si>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</si>
  <si>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</si>
  <si>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</si>
  <si>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</si>
  <si>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Липень'16 (¥/МT)</t>
  </si>
  <si>
    <t>Ціна  (JPY) за М.Т.</t>
  </si>
  <si>
    <t>Ціна за М.Т. (JPY)</t>
  </si>
  <si>
    <t>TOCOM - Червень'16 (¥/МT)</t>
  </si>
  <si>
    <t>TOCOM - Tokyo Commodity Exchange</t>
  </si>
  <si>
    <t>CME - Травень '16</t>
  </si>
  <si>
    <t>CME - Липень '16</t>
  </si>
  <si>
    <t>CME - Квітень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</si>
  <si>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</si>
  <si>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</si>
  <si>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</si>
  <si>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</si>
  <si>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</si>
  <si>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</si>
  <si>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</si>
  <si>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</si>
  <si>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</si>
  <si>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</si>
  <si>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</si>
  <si>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26 квітня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</si>
</sst>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2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7" fontId="76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4" fontId="76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7" fontId="77" fillId="0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90" t="s">
        <v>108</v>
      </c>
      <c r="D4" s="191"/>
      <c r="E4" s="191"/>
      <c r="F4" s="192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86" t="s">
        <v>5</v>
      </c>
      <c r="D6" s="187"/>
      <c r="E6" s="185" t="s">
        <v>6</v>
      </c>
      <c r="F6" s="185"/>
      <c r="G6" s="26"/>
      <c r="I6"/>
    </row>
    <row r="7" spans="2:8" s="6" customFormat="1" ht="15">
      <c r="B7" s="27" t="s">
        <v>94</v>
      </c>
      <c r="C7" s="162">
        <v>0.052</v>
      </c>
      <c r="D7" s="14">
        <v>3.82</v>
      </c>
      <c r="E7" s="162">
        <f aca="true" t="shared" si="0" ref="E7:F9">C7*39.3683</f>
        <v>2.0471516</v>
      </c>
      <c r="F7" s="13">
        <f t="shared" si="0"/>
        <v>150.38690599999998</v>
      </c>
      <c r="G7" s="28"/>
      <c r="H7" s="28"/>
    </row>
    <row r="8" spans="2:8" s="6" customFormat="1" ht="15">
      <c r="B8" s="27" t="s">
        <v>95</v>
      </c>
      <c r="C8" s="162">
        <v>0.054</v>
      </c>
      <c r="D8" s="14">
        <v>3.864</v>
      </c>
      <c r="E8" s="162">
        <f t="shared" si="0"/>
        <v>2.1258882</v>
      </c>
      <c r="F8" s="13">
        <f t="shared" si="0"/>
        <v>152.1191112</v>
      </c>
      <c r="G8" s="26"/>
      <c r="H8" s="26"/>
    </row>
    <row r="9" spans="2:17" s="6" customFormat="1" ht="15">
      <c r="B9" s="27" t="s">
        <v>104</v>
      </c>
      <c r="C9" s="162">
        <v>0.064</v>
      </c>
      <c r="D9" s="14">
        <v>3.884</v>
      </c>
      <c r="E9" s="162">
        <f t="shared" si="0"/>
        <v>2.5195712</v>
      </c>
      <c r="F9" s="13">
        <f t="shared" si="0"/>
        <v>152.90647719999998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85" t="s">
        <v>7</v>
      </c>
      <c r="D11" s="185"/>
      <c r="E11" s="186" t="s">
        <v>6</v>
      </c>
      <c r="F11" s="187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83</v>
      </c>
      <c r="C12" s="163">
        <v>0.78</v>
      </c>
      <c r="D12" s="13">
        <v>160.75</v>
      </c>
      <c r="E12" s="163">
        <f>C12/D86</f>
        <v>0.8809577592048792</v>
      </c>
      <c r="F12" s="95">
        <f>D12/D86</f>
        <v>181.55635870792864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87</v>
      </c>
      <c r="C13" s="163">
        <v>0.3</v>
      </c>
      <c r="D13" s="13">
        <v>166.5</v>
      </c>
      <c r="E13" s="163">
        <f>C13/D86</f>
        <v>0.338829907386492</v>
      </c>
      <c r="F13" s="95">
        <f>D13/D86</f>
        <v>188.05059859950305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88</v>
      </c>
      <c r="C14" s="163">
        <v>0.15</v>
      </c>
      <c r="D14" s="13">
        <v>166.5</v>
      </c>
      <c r="E14" s="163">
        <f>C14/D86</f>
        <v>0.169414953693246</v>
      </c>
      <c r="F14" s="95">
        <f>D14/D86</f>
        <v>188.05059859950305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85" t="s">
        <v>91</v>
      </c>
      <c r="D16" s="185"/>
      <c r="E16" s="186" t="s">
        <v>6</v>
      </c>
      <c r="F16" s="187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89</v>
      </c>
      <c r="C17" s="163">
        <v>170</v>
      </c>
      <c r="D17" s="119">
        <v>20020</v>
      </c>
      <c r="E17" s="163">
        <f aca="true" t="shared" si="1" ref="E17:F19">C17/$D$87</f>
        <v>1.5287769784172662</v>
      </c>
      <c r="F17" s="95">
        <f t="shared" si="1"/>
        <v>180.0359712230216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5" t="s">
        <v>99</v>
      </c>
      <c r="C18" s="163">
        <v>120</v>
      </c>
      <c r="D18" s="120">
        <v>20020</v>
      </c>
      <c r="E18" s="163">
        <f t="shared" si="1"/>
        <v>1.079136690647482</v>
      </c>
      <c r="F18" s="95">
        <f t="shared" si="1"/>
        <v>180.0359712230216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106</v>
      </c>
      <c r="C19" s="163">
        <v>230</v>
      </c>
      <c r="D19" s="120">
        <v>20730</v>
      </c>
      <c r="E19" s="163">
        <f t="shared" si="1"/>
        <v>2.068345323741007</v>
      </c>
      <c r="F19" s="95">
        <f t="shared" si="1"/>
        <v>186.4208633093525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86" t="s">
        <v>5</v>
      </c>
      <c r="D21" s="187"/>
      <c r="E21" s="185" t="s">
        <v>6</v>
      </c>
      <c r="F21" s="185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94</v>
      </c>
      <c r="C22" s="162">
        <v>0.084</v>
      </c>
      <c r="D22" s="14">
        <v>4.784</v>
      </c>
      <c r="E22" s="162">
        <f aca="true" t="shared" si="2" ref="E22:F24">C22*36.7437</f>
        <v>3.0864708</v>
      </c>
      <c r="F22" s="13">
        <f t="shared" si="2"/>
        <v>175.78186079999998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95</v>
      </c>
      <c r="C23" s="162">
        <v>0.1</v>
      </c>
      <c r="D23" s="14">
        <v>4.866</v>
      </c>
      <c r="E23" s="162">
        <f t="shared" si="2"/>
        <v>3.6743699999999997</v>
      </c>
      <c r="F23" s="13">
        <f t="shared" si="2"/>
        <v>178.79484419999997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104</v>
      </c>
      <c r="C24" s="162">
        <v>0.1</v>
      </c>
      <c r="D24" s="127">
        <v>4.954</v>
      </c>
      <c r="E24" s="162">
        <f t="shared" si="2"/>
        <v>3.6743699999999997</v>
      </c>
      <c r="F24" s="13">
        <f t="shared" si="2"/>
        <v>182.02828979999998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85" t="s">
        <v>9</v>
      </c>
      <c r="D26" s="185"/>
      <c r="E26" s="186" t="s">
        <v>10</v>
      </c>
      <c r="F26" s="187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84</v>
      </c>
      <c r="C27" s="193">
        <v>0.82</v>
      </c>
      <c r="D27" s="95">
        <v>151</v>
      </c>
      <c r="E27" s="193">
        <f>C27/D86</f>
        <v>0.9261350801897448</v>
      </c>
      <c r="F27" s="95">
        <f>D27/D86</f>
        <v>170.54438671786764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85</v>
      </c>
      <c r="C28" s="193">
        <v>0.31</v>
      </c>
      <c r="D28" s="13">
        <v>162.5</v>
      </c>
      <c r="E28" s="193">
        <f>C28/D86</f>
        <v>0.3501242376327084</v>
      </c>
      <c r="F28" s="95">
        <f>D28/D86</f>
        <v>183.53286650101649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103</v>
      </c>
      <c r="C29" s="193">
        <v>0.15</v>
      </c>
      <c r="D29" s="13">
        <v>169.25</v>
      </c>
      <c r="E29" s="193">
        <f>C29/D86</f>
        <v>0.169414953693246</v>
      </c>
      <c r="F29" s="95">
        <f>D29/D86</f>
        <v>191.15653941721257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12</v>
      </c>
      <c r="C31" s="185" t="s">
        <v>13</v>
      </c>
      <c r="D31" s="185"/>
      <c r="E31" s="185" t="s">
        <v>10</v>
      </c>
      <c r="F31" s="185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11</v>
      </c>
      <c r="C32" s="193">
        <v>0.67</v>
      </c>
      <c r="D32" s="13">
        <v>372.25</v>
      </c>
      <c r="E32" s="193">
        <f>C32/D86</f>
        <v>0.7567201264964988</v>
      </c>
      <c r="F32" s="95">
        <f>D32/D86</f>
        <v>420.4314434154055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14</v>
      </c>
      <c r="C33" s="168">
        <v>0</v>
      </c>
      <c r="D33" s="13">
        <v>366.25</v>
      </c>
      <c r="E33" s="168">
        <f>C33/$D$86</f>
        <v>0</v>
      </c>
      <c r="F33" s="95">
        <f>D33/$D$86</f>
        <v>413.6548452676756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88</v>
      </c>
      <c r="C34" s="163">
        <v>0.07</v>
      </c>
      <c r="D34" s="89">
        <v>369</v>
      </c>
      <c r="E34" s="163">
        <f>C34/$D$86</f>
        <v>0.07906031172351481</v>
      </c>
      <c r="F34" s="95">
        <f>D34/$D$86</f>
        <v>416.7607860853852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15</v>
      </c>
      <c r="C36" s="178" t="s">
        <v>5</v>
      </c>
      <c r="D36" s="179"/>
      <c r="E36" s="178" t="s">
        <v>6</v>
      </c>
      <c r="F36" s="179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94</v>
      </c>
      <c r="C37" s="167">
        <v>0.012</v>
      </c>
      <c r="D37" s="99">
        <v>1.97</v>
      </c>
      <c r="E37" s="167">
        <f aca="true" t="shared" si="3" ref="E37:F39">C37*58.0164</f>
        <v>0.6961968</v>
      </c>
      <c r="F37" s="95">
        <f t="shared" si="3"/>
        <v>114.29230799999999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95</v>
      </c>
      <c r="C38" s="167">
        <v>0.006</v>
      </c>
      <c r="D38" s="99">
        <v>2.074</v>
      </c>
      <c r="E38" s="167">
        <f t="shared" si="3"/>
        <v>0.3480984</v>
      </c>
      <c r="F38" s="95">
        <f t="shared" si="3"/>
        <v>120.32601359999998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104</v>
      </c>
      <c r="C39" s="167">
        <v>0.002</v>
      </c>
      <c r="D39" s="99">
        <v>2.136</v>
      </c>
      <c r="E39" s="167">
        <f t="shared" si="3"/>
        <v>0.11603279999999999</v>
      </c>
      <c r="F39" s="95">
        <f t="shared" si="3"/>
        <v>123.9230304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2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16</v>
      </c>
      <c r="C41" s="178" t="s">
        <v>5</v>
      </c>
      <c r="D41" s="179"/>
      <c r="E41" s="178" t="s">
        <v>6</v>
      </c>
      <c r="F41" s="179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94</v>
      </c>
      <c r="C42" s="162">
        <v>0.18</v>
      </c>
      <c r="D42" s="99">
        <v>10.176</v>
      </c>
      <c r="E42" s="162">
        <f aca="true" t="shared" si="4" ref="E42:F44">C42*36.7437</f>
        <v>6.613865999999999</v>
      </c>
      <c r="F42" s="95">
        <f t="shared" si="4"/>
        <v>373.9038912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95</v>
      </c>
      <c r="C43" s="162">
        <v>0.174</v>
      </c>
      <c r="D43" s="99">
        <v>10.24</v>
      </c>
      <c r="E43" s="162">
        <f t="shared" si="4"/>
        <v>6.393403799999999</v>
      </c>
      <c r="F43" s="95">
        <f t="shared" si="4"/>
        <v>376.25548799999996</v>
      </c>
      <c r="G43" s="28"/>
      <c r="H43" s="26"/>
      <c r="K43" s="25"/>
      <c r="L43" s="25"/>
      <c r="M43" s="25"/>
    </row>
    <row r="44" spans="2:13" s="6" customFormat="1" ht="15">
      <c r="B44" s="27" t="s">
        <v>105</v>
      </c>
      <c r="C44" s="162">
        <v>0.16</v>
      </c>
      <c r="D44" s="99">
        <v>10.274</v>
      </c>
      <c r="E44" s="162">
        <f t="shared" si="4"/>
        <v>5.878991999999999</v>
      </c>
      <c r="F44" s="95">
        <f t="shared" si="4"/>
        <v>377.50477379999995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16</v>
      </c>
      <c r="C46" s="185" t="s">
        <v>90</v>
      </c>
      <c r="D46" s="185"/>
      <c r="E46" s="186" t="s">
        <v>6</v>
      </c>
      <c r="F46" s="187"/>
      <c r="G46" s="32"/>
      <c r="H46" s="32"/>
      <c r="I46" s="24"/>
      <c r="K46" s="25"/>
      <c r="L46" s="25"/>
      <c r="M46" s="25"/>
    </row>
    <row r="47" spans="2:13" s="6" customFormat="1" ht="15">
      <c r="B47" s="125" t="s">
        <v>92</v>
      </c>
      <c r="C47" s="164">
        <v>0</v>
      </c>
      <c r="D47" s="126">
        <v>46000</v>
      </c>
      <c r="E47" s="165">
        <f aca="true" t="shared" si="5" ref="E47:F49">C47/$D$87</f>
        <v>0</v>
      </c>
      <c r="F47" s="95">
        <f t="shared" si="5"/>
        <v>413.66906474820144</v>
      </c>
      <c r="G47" s="32"/>
      <c r="H47" s="32"/>
      <c r="I47" s="24"/>
      <c r="K47" s="25"/>
      <c r="L47" s="25"/>
      <c r="M47" s="25"/>
    </row>
    <row r="48" spans="2:13" s="6" customFormat="1" ht="15">
      <c r="B48" s="125" t="s">
        <v>100</v>
      </c>
      <c r="C48" s="169">
        <v>50</v>
      </c>
      <c r="D48" s="121">
        <v>46350</v>
      </c>
      <c r="E48" s="167">
        <f t="shared" si="5"/>
        <v>0.44964028776978415</v>
      </c>
      <c r="F48" s="95">
        <f t="shared" si="5"/>
        <v>416.8165467625899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107</v>
      </c>
      <c r="C49" s="164">
        <v>0</v>
      </c>
      <c r="D49" s="121">
        <v>46880</v>
      </c>
      <c r="E49" s="165">
        <f t="shared" si="5"/>
        <v>0</v>
      </c>
      <c r="F49" s="95">
        <f t="shared" si="5"/>
        <v>421.58273381294964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17</v>
      </c>
      <c r="C51" s="178" t="s">
        <v>18</v>
      </c>
      <c r="D51" s="179"/>
      <c r="E51" s="178" t="s">
        <v>6</v>
      </c>
      <c r="F51" s="179"/>
      <c r="G51" s="32"/>
      <c r="H51" s="32"/>
      <c r="I51" s="24"/>
      <c r="J51" s="6"/>
    </row>
    <row r="52" spans="2:13" s="24" customFormat="1" ht="15.75" thickBot="1">
      <c r="B52" s="27" t="s">
        <v>94</v>
      </c>
      <c r="C52" s="162">
        <v>6.9</v>
      </c>
      <c r="D52" s="100">
        <v>329</v>
      </c>
      <c r="E52" s="162">
        <f aca="true" t="shared" si="6" ref="E52:F54">C52*1.1023</f>
        <v>7.60587</v>
      </c>
      <c r="F52" s="100">
        <f t="shared" si="6"/>
        <v>362.6567</v>
      </c>
      <c r="G52" s="28"/>
      <c r="H52" s="26"/>
      <c r="K52" s="6"/>
      <c r="L52" s="6"/>
      <c r="M52" s="6"/>
    </row>
    <row r="53" spans="2:19" s="24" customFormat="1" ht="15.75" thickBot="1">
      <c r="B53" s="27" t="s">
        <v>95</v>
      </c>
      <c r="C53" s="162">
        <v>7.1</v>
      </c>
      <c r="D53" s="100">
        <v>326.3</v>
      </c>
      <c r="E53" s="162">
        <f t="shared" si="6"/>
        <v>7.8263300000000005</v>
      </c>
      <c r="F53" s="100">
        <f t="shared" si="6"/>
        <v>359.68049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105</v>
      </c>
      <c r="C54" s="162">
        <v>7.1</v>
      </c>
      <c r="D54" s="147">
        <v>326.3</v>
      </c>
      <c r="E54" s="162">
        <f t="shared" si="6"/>
        <v>7.8263300000000005</v>
      </c>
      <c r="F54" s="100">
        <f t="shared" si="6"/>
        <v>359.68049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19</v>
      </c>
      <c r="C56" s="178" t="s">
        <v>20</v>
      </c>
      <c r="D56" s="179"/>
      <c r="E56" s="178" t="s">
        <v>21</v>
      </c>
      <c r="F56" s="179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94</v>
      </c>
      <c r="C57" s="163">
        <v>0.04</v>
      </c>
      <c r="D57" s="95">
        <v>33.94</v>
      </c>
      <c r="E57" s="163">
        <f aca="true" t="shared" si="7" ref="E57:F59">C57/454*1000</f>
        <v>0.0881057268722467</v>
      </c>
      <c r="F57" s="95">
        <f t="shared" si="7"/>
        <v>74.75770925110132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95</v>
      </c>
      <c r="C58" s="163">
        <v>0.01</v>
      </c>
      <c r="D58" s="95">
        <v>34.22</v>
      </c>
      <c r="E58" s="163">
        <f t="shared" si="7"/>
        <v>0.022026431718061675</v>
      </c>
      <c r="F58" s="95">
        <f t="shared" si="7"/>
        <v>75.37444933920705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105</v>
      </c>
      <c r="C59" s="163">
        <v>0.01</v>
      </c>
      <c r="D59" s="95">
        <v>34.33</v>
      </c>
      <c r="E59" s="163">
        <f t="shared" si="7"/>
        <v>0.022026431718061675</v>
      </c>
      <c r="F59" s="95">
        <f t="shared" si="7"/>
        <v>75.61674008810571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22</v>
      </c>
      <c r="C61" s="178" t="s">
        <v>23</v>
      </c>
      <c r="D61" s="179"/>
      <c r="E61" s="178" t="s">
        <v>6</v>
      </c>
      <c r="F61" s="179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94</v>
      </c>
      <c r="C62" s="162">
        <v>0.115</v>
      </c>
      <c r="D62" s="99">
        <v>10.965</v>
      </c>
      <c r="E62" s="162">
        <f aca="true" t="shared" si="8" ref="E62:F64">C62*22.0462</f>
        <v>2.535313</v>
      </c>
      <c r="F62" s="95">
        <f t="shared" si="8"/>
        <v>241.736583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95</v>
      </c>
      <c r="C63" s="162">
        <v>0.11</v>
      </c>
      <c r="D63" s="99">
        <v>11.225</v>
      </c>
      <c r="E63" s="162">
        <f t="shared" si="8"/>
        <v>2.4250819999999997</v>
      </c>
      <c r="F63" s="95">
        <f t="shared" si="8"/>
        <v>247.468595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104</v>
      </c>
      <c r="C64" s="162">
        <v>0.14</v>
      </c>
      <c r="D64" s="127">
        <v>11.365</v>
      </c>
      <c r="E64" s="162">
        <f t="shared" si="8"/>
        <v>3.086468</v>
      </c>
      <c r="F64" s="95">
        <f t="shared" si="8"/>
        <v>250.555063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24</v>
      </c>
      <c r="C66" s="178" t="s">
        <v>25</v>
      </c>
      <c r="D66" s="179"/>
      <c r="E66" s="178" t="s">
        <v>26</v>
      </c>
      <c r="F66" s="179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94</v>
      </c>
      <c r="C67" s="162">
        <v>0.009</v>
      </c>
      <c r="D67" s="99">
        <v>1.549</v>
      </c>
      <c r="E67" s="162">
        <f aca="true" t="shared" si="9" ref="E67:F69">C67/3.785</f>
        <v>0.0023778071334214</v>
      </c>
      <c r="F67" s="95">
        <f t="shared" si="9"/>
        <v>0.4092470277410832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102</v>
      </c>
      <c r="C68" s="162">
        <v>0.013</v>
      </c>
      <c r="D68" s="99">
        <v>1.535</v>
      </c>
      <c r="E68" s="162">
        <f t="shared" si="9"/>
        <v>0.0034346103038309112</v>
      </c>
      <c r="F68" s="95">
        <f t="shared" si="9"/>
        <v>0.4055482166446499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125" t="s">
        <v>95</v>
      </c>
      <c r="C69" s="162">
        <v>0.013</v>
      </c>
      <c r="D69" s="99">
        <v>1.532</v>
      </c>
      <c r="E69" s="162">
        <f t="shared" si="9"/>
        <v>0.0034346103038309112</v>
      </c>
      <c r="F69" s="95">
        <f t="shared" si="9"/>
        <v>0.4047556142668428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27</v>
      </c>
      <c r="C71" s="178" t="s">
        <v>28</v>
      </c>
      <c r="D71" s="179"/>
      <c r="E71" s="178" t="s">
        <v>29</v>
      </c>
      <c r="F71" s="179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96</v>
      </c>
      <c r="C72" s="166">
        <v>0</v>
      </c>
      <c r="D72" s="103" t="s">
        <v>86</v>
      </c>
      <c r="E72" s="166">
        <f>C72/454*100</f>
        <v>0</v>
      </c>
      <c r="F72" s="101" t="s">
        <v>86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94</v>
      </c>
      <c r="C73" s="170">
        <v>0.00425</v>
      </c>
      <c r="D73" s="103">
        <v>0.77</v>
      </c>
      <c r="E73" s="170">
        <f>C73/454*100</f>
        <v>0.0009361233480176211</v>
      </c>
      <c r="F73" s="101">
        <f>D73/454*1000</f>
        <v>1.696035242290749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102</v>
      </c>
      <c r="C74" s="170">
        <v>0.003</v>
      </c>
      <c r="D74" s="103">
        <v>0.82</v>
      </c>
      <c r="E74" s="170">
        <f>C74/454*100</f>
        <v>0.0006607929515418502</v>
      </c>
      <c r="F74" s="101">
        <f>D74/454*1000</f>
        <v>1.806167400881057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30</v>
      </c>
      <c r="C76" s="189" t="s">
        <v>28</v>
      </c>
      <c r="D76" s="189"/>
      <c r="E76" s="178" t="s">
        <v>31</v>
      </c>
      <c r="F76" s="179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94</v>
      </c>
      <c r="C77" s="171">
        <v>0.0014</v>
      </c>
      <c r="D77" s="128">
        <v>0.1579</v>
      </c>
      <c r="E77" s="171">
        <f aca="true" t="shared" si="10" ref="E77:F79">C77/454*1000000</f>
        <v>3.0837004405286343</v>
      </c>
      <c r="F77" s="95">
        <f t="shared" si="10"/>
        <v>347.79735682819387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97</v>
      </c>
      <c r="C78" s="171">
        <v>0.0016</v>
      </c>
      <c r="D78" s="128">
        <v>0.1604</v>
      </c>
      <c r="E78" s="171">
        <f t="shared" si="10"/>
        <v>3.524229074889868</v>
      </c>
      <c r="F78" s="95">
        <f t="shared" si="10"/>
        <v>353.30396475770925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101</v>
      </c>
      <c r="C79" s="171">
        <v>0.0014</v>
      </c>
      <c r="D79" s="128">
        <v>0.1625</v>
      </c>
      <c r="E79" s="171">
        <f t="shared" si="10"/>
        <v>3.0837004405286343</v>
      </c>
      <c r="F79" s="95">
        <f t="shared" si="10"/>
        <v>357.9295154185022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32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33</v>
      </c>
      <c r="E84" s="44" t="s">
        <v>34</v>
      </c>
      <c r="F84" s="44" t="s">
        <v>35</v>
      </c>
      <c r="G84" s="44" t="s">
        <v>36</v>
      </c>
      <c r="H84" s="44" t="s">
        <v>37</v>
      </c>
      <c r="I84" s="44" t="s">
        <v>38</v>
      </c>
      <c r="J84" s="44" t="s">
        <v>39</v>
      </c>
      <c r="K84" s="44" t="s">
        <v>40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41</v>
      </c>
      <c r="D85" s="159" t="s">
        <v>86</v>
      </c>
      <c r="E85" s="160">
        <v>1.1294</v>
      </c>
      <c r="F85" s="160">
        <v>0.009</v>
      </c>
      <c r="G85" s="160">
        <v>1.4557</v>
      </c>
      <c r="H85" s="160">
        <v>1.0267</v>
      </c>
      <c r="I85" s="160">
        <v>0.7917</v>
      </c>
      <c r="J85" s="160">
        <v>0.7611</v>
      </c>
      <c r="K85" s="160">
        <v>0.1289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42</v>
      </c>
      <c r="D86" s="161">
        <v>0.8854</v>
      </c>
      <c r="E86" s="161" t="s">
        <v>86</v>
      </c>
      <c r="F86" s="161">
        <v>0.008</v>
      </c>
      <c r="G86" s="161">
        <v>1.2889</v>
      </c>
      <c r="H86" s="161">
        <v>0.9091</v>
      </c>
      <c r="I86" s="161">
        <v>0.701</v>
      </c>
      <c r="J86" s="161">
        <v>0.6739</v>
      </c>
      <c r="K86" s="161">
        <v>0.1141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43</v>
      </c>
      <c r="D87" s="160">
        <v>111.2</v>
      </c>
      <c r="E87" s="160">
        <v>125.5893</v>
      </c>
      <c r="F87" s="160" t="s">
        <v>86</v>
      </c>
      <c r="G87" s="160">
        <v>161.8738</v>
      </c>
      <c r="H87" s="160">
        <v>114.1684</v>
      </c>
      <c r="I87" s="160">
        <v>88.0374</v>
      </c>
      <c r="J87" s="160">
        <v>84.6343</v>
      </c>
      <c r="K87" s="160">
        <v>14.3351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44</v>
      </c>
      <c r="D88" s="161">
        <v>0.687</v>
      </c>
      <c r="E88" s="161">
        <v>0.7758</v>
      </c>
      <c r="F88" s="161">
        <v>0.0062</v>
      </c>
      <c r="G88" s="161" t="s">
        <v>86</v>
      </c>
      <c r="H88" s="161">
        <v>0.7053</v>
      </c>
      <c r="I88" s="161">
        <v>0.5439</v>
      </c>
      <c r="J88" s="161">
        <v>0.5228</v>
      </c>
      <c r="K88" s="161">
        <v>0.0886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45</v>
      </c>
      <c r="D89" s="160">
        <v>0.974</v>
      </c>
      <c r="E89" s="160">
        <v>1.1</v>
      </c>
      <c r="F89" s="160">
        <v>0.0088</v>
      </c>
      <c r="G89" s="160">
        <v>1.4179</v>
      </c>
      <c r="H89" s="160" t="s">
        <v>86</v>
      </c>
      <c r="I89" s="160">
        <v>0.7711</v>
      </c>
      <c r="J89" s="160">
        <v>0.7413</v>
      </c>
      <c r="K89" s="160">
        <v>0.1256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46</v>
      </c>
      <c r="D90" s="161">
        <v>1.2631</v>
      </c>
      <c r="E90" s="161">
        <v>1.4265</v>
      </c>
      <c r="F90" s="161">
        <v>0.0114</v>
      </c>
      <c r="G90" s="161">
        <v>1.8387</v>
      </c>
      <c r="H90" s="161">
        <v>1.2968</v>
      </c>
      <c r="I90" s="161" t="s">
        <v>86</v>
      </c>
      <c r="J90" s="161">
        <v>0.9613</v>
      </c>
      <c r="K90" s="161">
        <v>0.1628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47</v>
      </c>
      <c r="D91" s="160">
        <v>1.3139</v>
      </c>
      <c r="E91" s="160">
        <v>1.4839</v>
      </c>
      <c r="F91" s="160">
        <v>0.0118</v>
      </c>
      <c r="G91" s="160">
        <v>1.9126</v>
      </c>
      <c r="H91" s="160">
        <v>1.349</v>
      </c>
      <c r="I91" s="160">
        <v>1.0402</v>
      </c>
      <c r="J91" s="160" t="s">
        <v>86</v>
      </c>
      <c r="K91" s="160">
        <v>0.1694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48</v>
      </c>
      <c r="D92" s="161">
        <v>7.7572</v>
      </c>
      <c r="E92" s="161">
        <v>8.761</v>
      </c>
      <c r="F92" s="161">
        <v>0.0698</v>
      </c>
      <c r="G92" s="161">
        <v>11.2922</v>
      </c>
      <c r="H92" s="161">
        <v>7.9643</v>
      </c>
      <c r="I92" s="161">
        <v>6.1414</v>
      </c>
      <c r="J92" s="161">
        <v>5.904</v>
      </c>
      <c r="K92" s="161" t="s">
        <v>86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49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98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50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93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51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52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53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54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55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56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57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58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59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60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61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62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63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64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88" t="s">
        <v>65</v>
      </c>
      <c r="C114" s="188"/>
      <c r="D114" s="188"/>
      <c r="E114" s="188"/>
      <c r="F114" s="188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2" t="s">
        <v>66</v>
      </c>
      <c r="C115" s="172"/>
      <c r="D115" s="172"/>
      <c r="E115" s="172"/>
      <c r="F115" s="172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2" t="s">
        <v>67</v>
      </c>
      <c r="C116" s="172"/>
      <c r="D116" s="172"/>
      <c r="E116" s="172"/>
      <c r="F116" s="172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2" t="s">
        <v>68</v>
      </c>
      <c r="C117" s="172"/>
      <c r="D117" s="172"/>
      <c r="E117" s="172"/>
      <c r="F117" s="172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2" t="s">
        <v>69</v>
      </c>
      <c r="C118" s="172"/>
      <c r="D118" s="172"/>
      <c r="E118" s="172"/>
      <c r="F118" s="172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2" t="s">
        <v>70</v>
      </c>
      <c r="C119" s="172"/>
      <c r="D119" s="172"/>
      <c r="E119" s="172"/>
      <c r="F119" s="172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2" t="s">
        <v>71</v>
      </c>
      <c r="C120" s="172"/>
      <c r="D120" s="172"/>
      <c r="E120" s="172"/>
      <c r="F120" s="172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4" t="s">
        <v>72</v>
      </c>
      <c r="C121" s="184"/>
      <c r="D121" s="184"/>
      <c r="E121" s="184"/>
      <c r="F121" s="184"/>
    </row>
    <row r="123" spans="2:6" ht="15.75">
      <c r="B123" s="46" t="s">
        <v>73</v>
      </c>
      <c r="C123" s="175"/>
      <c r="D123" s="176"/>
      <c r="E123" s="176"/>
      <c r="F123" s="177"/>
    </row>
    <row r="124" spans="2:6" ht="30.75" customHeight="1">
      <c r="B124" s="46" t="s">
        <v>74</v>
      </c>
      <c r="C124" s="174" t="s">
        <v>75</v>
      </c>
      <c r="D124" s="174"/>
      <c r="E124" s="175" t="s">
        <v>76</v>
      </c>
      <c r="F124" s="177"/>
    </row>
    <row r="125" spans="2:6" ht="30.75" customHeight="1">
      <c r="B125" s="46" t="s">
        <v>77</v>
      </c>
      <c r="C125" s="174" t="s">
        <v>78</v>
      </c>
      <c r="D125" s="174"/>
      <c r="E125" s="175" t="s">
        <v>79</v>
      </c>
      <c r="F125" s="177"/>
    </row>
    <row r="126" spans="2:6" ht="15" customHeight="1">
      <c r="B126" s="173" t="s">
        <v>80</v>
      </c>
      <c r="C126" s="174" t="s">
        <v>81</v>
      </c>
      <c r="D126" s="174"/>
      <c r="E126" s="180" t="s">
        <v>82</v>
      </c>
      <c r="F126" s="181"/>
    </row>
    <row r="127" spans="2:6" ht="15" customHeight="1">
      <c r="B127" s="173"/>
      <c r="C127" s="174"/>
      <c r="D127" s="174"/>
      <c r="E127" s="182"/>
      <c r="F127" s="183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2016-04-27T08:18:20Z</dcterms:modified>
  <cp:category/>
  <cp:version/>
  <cp:contentType/>
  <cp:contentStatus/>
</cp:coreProperties>
</file>