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<sst xmlns="http://schemas.openxmlformats.org/spreadsheetml/2006/main" count="162" uniqueCount="108">
  <si>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</si>
  <si>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</si>
  <si>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</si>
  <si>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</si>
  <si>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</si>
  <si>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</si>
  <si>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</si>
  <si>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</si>
  <si>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</si>
  <si>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</si>
  <si>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</si>
  <si>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</si>
  <si>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</si>
  <si>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</si>
  <si>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</si>
  <si>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</si>
  <si>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</si>
  <si>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</si>
  <si>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</si>
  <si>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</si>
  <si>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</si>
  <si>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</si>
  <si>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</si>
  <si>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</si>
  <si>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</si>
  <si>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</si>
  <si>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</si>
  <si>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</si>
  <si>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</si>
  <si>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</si>
  <si>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</si>
  <si>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</si>
  <si>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</si>
  <si>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</si>
  <si>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</si>
  <si>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</si>
  <si>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</si>
  <si>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</si>
  <si>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</si>
  <si>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</si>
  <si>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</si>
  <si>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</si>
  <si>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</si>
  <si>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</si>
  <si>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</si>
  <si>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</si>
  <si>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</si>
  <si>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</si>
  <si>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</si>
  <si>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</si>
  <si>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</si>
  <si>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</si>
  <si>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</si>
  <si>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</si>
  <si>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</si>
  <si>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</si>
  <si>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</si>
  <si>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</si>
  <si>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</si>
  <si>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</si>
  <si>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</si>
  <si>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</si>
  <si>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</si>
  <si>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</si>
  <si>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</si>
  <si>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</si>
  <si>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</si>
  <si>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</si>
  <si>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</si>
  <si>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</si>
  <si>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</si>
  <si>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</si>
  <si>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</si>
  <si>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</si>
  <si>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</si>
  <si>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</si>
  <si>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</si>
  <si>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</si>
  <si>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</si>
  <si>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</si>
  <si>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</si>
  <si>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</si>
  <si>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</si>
  <si>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</si>
  <si>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</si>
  <si>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</si>
  <si>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</si>
  <si>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</si>
  <si>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</si>
  <si>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</si>
  <si>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</si>
  <si>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</si>
  <si>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</si>
  <si>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</si>
  <si>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</si>
  <si>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</si>
  <si>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</si>
  <si>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</si>
  <si>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</si>
  <si>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</si>
  <si>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</si>
  <si>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</si>
  <si>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</si>
  <si>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</si>
  <si>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</si>
  <si>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</si>
  <si>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25 жовтня 2016 року</t>
  </si>
  <si>
    <t>TOCOM - Грудень '17 (¥/МT)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</si>
</sst>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6" t="s">
        <v>106</v>
      </c>
      <c r="D4" s="157"/>
      <c r="E4" s="157"/>
      <c r="F4" s="15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1" t="s">
        <v>6</v>
      </c>
      <c r="F6" s="151"/>
      <c r="G6"/>
      <c r="H6"/>
      <c r="I6"/>
    </row>
    <row r="7" spans="2:6" s="6" customFormat="1" ht="15">
      <c r="B7" s="25" t="s">
        <v>89</v>
      </c>
      <c r="C7" s="144">
        <v>0.01</v>
      </c>
      <c r="D7" s="14">
        <v>3.494</v>
      </c>
      <c r="E7" s="144">
        <f aca="true" t="shared" si="0" ref="E7:F9">C7*39.3683</f>
        <v>0.393683</v>
      </c>
      <c r="F7" s="13">
        <f t="shared" si="0"/>
        <v>137.5528402</v>
      </c>
    </row>
    <row r="8" spans="2:6" s="6" customFormat="1" ht="15">
      <c r="B8" s="25" t="s">
        <v>95</v>
      </c>
      <c r="C8" s="144">
        <v>0.01</v>
      </c>
      <c r="D8" s="14">
        <v>3.59</v>
      </c>
      <c r="E8" s="144">
        <f t="shared" si="0"/>
        <v>0.393683</v>
      </c>
      <c r="F8" s="13">
        <f t="shared" si="0"/>
        <v>141.33219699999998</v>
      </c>
    </row>
    <row r="9" spans="2:17" s="6" customFormat="1" ht="15">
      <c r="B9" s="25" t="s">
        <v>101</v>
      </c>
      <c r="C9" s="144">
        <v>0.01</v>
      </c>
      <c r="D9" s="14">
        <v>3.662</v>
      </c>
      <c r="E9" s="144">
        <f t="shared" si="0"/>
        <v>0.393683</v>
      </c>
      <c r="F9" s="13">
        <f t="shared" si="0"/>
        <v>144.16671459999998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1" t="s">
        <v>7</v>
      </c>
      <c r="D11" s="151"/>
      <c r="E11" s="154" t="s">
        <v>6</v>
      </c>
      <c r="F11" s="15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3">
        <v>1.41</v>
      </c>
      <c r="D12" s="13">
        <v>161.5</v>
      </c>
      <c r="E12" s="143">
        <f>C12/$D$86</f>
        <v>1.5362824144693834</v>
      </c>
      <c r="F12" s="79">
        <f>D12/D86</f>
        <v>175.96426236652866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3">
        <v>1.22</v>
      </c>
      <c r="D13" s="13">
        <v>166</v>
      </c>
      <c r="E13" s="143">
        <f>C13/$D$86</f>
        <v>1.3292656352146437</v>
      </c>
      <c r="F13" s="79">
        <f>D13/D86</f>
        <v>180.86729134887776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97</v>
      </c>
      <c r="C14" s="143">
        <v>1.21</v>
      </c>
      <c r="D14" s="13">
        <v>167.75</v>
      </c>
      <c r="E14" s="143">
        <f>C14/$D$86</f>
        <v>1.318370015253868</v>
      </c>
      <c r="F14" s="79">
        <f>D14/D86</f>
        <v>182.77402484201352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1" t="s">
        <v>84</v>
      </c>
      <c r="D16" s="151"/>
      <c r="E16" s="154" t="s">
        <v>6</v>
      </c>
      <c r="F16" s="15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8">
        <v>0</v>
      </c>
      <c r="D17" s="102" t="s">
        <v>81</v>
      </c>
      <c r="E17" s="148">
        <f aca="true" t="shared" si="1" ref="E17:F19">C17/$D$87</f>
        <v>0</v>
      </c>
      <c r="F17" s="79" t="s">
        <v>81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3">
        <v>360</v>
      </c>
      <c r="D18" s="102">
        <v>20420</v>
      </c>
      <c r="E18" s="143">
        <f t="shared" si="1"/>
        <v>3.454231433506045</v>
      </c>
      <c r="F18" s="79">
        <f t="shared" si="1"/>
        <v>195.9316829783151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3">
        <v>130</v>
      </c>
      <c r="D19" s="102">
        <v>19740</v>
      </c>
      <c r="E19" s="143">
        <f t="shared" si="1"/>
        <v>1.247361350988294</v>
      </c>
      <c r="F19" s="79">
        <f t="shared" si="1"/>
        <v>189.4070236039148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54" t="s">
        <v>5</v>
      </c>
      <c r="D21" s="155"/>
      <c r="E21" s="151" t="s">
        <v>6</v>
      </c>
      <c r="F21" s="151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44">
        <v>0.016</v>
      </c>
      <c r="D22" s="14">
        <v>4.04</v>
      </c>
      <c r="E22" s="144">
        <f aca="true" t="shared" si="2" ref="E22:F24">C22*36.7437</f>
        <v>0.5878992</v>
      </c>
      <c r="F22" s="13">
        <f t="shared" si="2"/>
        <v>148.444548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95</v>
      </c>
      <c r="C23" s="144">
        <v>0.022</v>
      </c>
      <c r="D23" s="14">
        <v>4.262</v>
      </c>
      <c r="E23" s="144">
        <f t="shared" si="2"/>
        <v>0.8083613999999999</v>
      </c>
      <c r="F23" s="13">
        <f t="shared" si="2"/>
        <v>156.60164939999996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101</v>
      </c>
      <c r="C24" s="144">
        <v>0.016</v>
      </c>
      <c r="D24" s="106">
        <v>4.426</v>
      </c>
      <c r="E24" s="144">
        <f t="shared" si="2"/>
        <v>0.5878992</v>
      </c>
      <c r="F24" s="13">
        <f t="shared" si="2"/>
        <v>162.6276162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51" t="s">
        <v>9</v>
      </c>
      <c r="D26" s="151"/>
      <c r="E26" s="154" t="s">
        <v>10</v>
      </c>
      <c r="F26" s="15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100</v>
      </c>
      <c r="C27" s="143">
        <v>0.46</v>
      </c>
      <c r="D27" s="79">
        <v>162.75</v>
      </c>
      <c r="E27" s="143">
        <f>C27/$D$86</f>
        <v>0.5011985181956854</v>
      </c>
      <c r="F27" s="79">
        <f>D27/D86</f>
        <v>177.32621486162563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97</v>
      </c>
      <c r="C28" s="143">
        <v>0.59</v>
      </c>
      <c r="D28" s="13">
        <v>169.25</v>
      </c>
      <c r="E28" s="143">
        <f>C28/$D$86</f>
        <v>0.6428415776857703</v>
      </c>
      <c r="F28" s="79">
        <f>D28/D86</f>
        <v>184.40836783612988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3">
        <v>0.44</v>
      </c>
      <c r="D29" s="13">
        <v>172.25</v>
      </c>
      <c r="E29" s="143">
        <f>C29/$D$86</f>
        <v>0.4794072782741338</v>
      </c>
      <c r="F29" s="79">
        <f>D29/D86</f>
        <v>187.67705382436262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51" t="s">
        <v>12</v>
      </c>
      <c r="D31" s="151"/>
      <c r="E31" s="151" t="s">
        <v>10</v>
      </c>
      <c r="F31" s="1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0">
        <v>0.64</v>
      </c>
      <c r="D32" s="13">
        <v>391</v>
      </c>
      <c r="E32" s="140">
        <f>C32/$D$86</f>
        <v>0.6973196774896492</v>
      </c>
      <c r="F32" s="79">
        <f>D32/D86</f>
        <v>426.01874046633253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0">
        <v>0.44</v>
      </c>
      <c r="D33" s="13">
        <v>397.5</v>
      </c>
      <c r="E33" s="140">
        <f>C33/$D$86</f>
        <v>0.4794072782741338</v>
      </c>
      <c r="F33" s="79">
        <f>D33/$D$86</f>
        <v>433.1008934408368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98</v>
      </c>
      <c r="C34" s="140">
        <v>0.19</v>
      </c>
      <c r="D34" s="73">
        <v>397</v>
      </c>
      <c r="E34" s="140">
        <f>C34/$D$86</f>
        <v>0.2070167792547396</v>
      </c>
      <c r="F34" s="79">
        <f>D34/$D$86</f>
        <v>432.556112442798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2" t="s">
        <v>5</v>
      </c>
      <c r="D36" s="153"/>
      <c r="E36" s="152" t="s">
        <v>6</v>
      </c>
      <c r="F36" s="153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39">
        <v>0.012</v>
      </c>
      <c r="D37" s="83">
        <v>2.104</v>
      </c>
      <c r="E37" s="139">
        <f aca="true" t="shared" si="3" ref="E37:F39">C37*58.0164</f>
        <v>0.6961968</v>
      </c>
      <c r="F37" s="79">
        <f t="shared" si="3"/>
        <v>122.0665056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44">
        <v>0.002</v>
      </c>
      <c r="D38" s="83">
        <v>2.06</v>
      </c>
      <c r="E38" s="144">
        <f t="shared" si="3"/>
        <v>0.11603279999999999</v>
      </c>
      <c r="F38" s="79">
        <f t="shared" si="3"/>
        <v>119.513784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101</v>
      </c>
      <c r="C39" s="144">
        <v>0.014</v>
      </c>
      <c r="D39" s="83">
        <v>2.09</v>
      </c>
      <c r="E39" s="144">
        <f t="shared" si="3"/>
        <v>0.8122296</v>
      </c>
      <c r="F39" s="79">
        <f t="shared" si="3"/>
        <v>121.25427599999999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2" t="s">
        <v>5</v>
      </c>
      <c r="D41" s="153"/>
      <c r="E41" s="152" t="s">
        <v>6</v>
      </c>
      <c r="F41" s="153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39">
        <v>0.012</v>
      </c>
      <c r="D42" s="83">
        <v>9.896</v>
      </c>
      <c r="E42" s="139">
        <f aca="true" t="shared" si="4" ref="E42:F44">C42*36.7437</f>
        <v>0.4409244</v>
      </c>
      <c r="F42" s="79">
        <f t="shared" si="4"/>
        <v>363.6156552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46">
        <v>0</v>
      </c>
      <c r="D43" s="83">
        <v>10.01</v>
      </c>
      <c r="E43" s="146">
        <f t="shared" si="4"/>
        <v>0</v>
      </c>
      <c r="F43" s="79">
        <f t="shared" si="4"/>
        <v>367.80443699999995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4">
        <v>0.004</v>
      </c>
      <c r="D44" s="83">
        <v>10.086</v>
      </c>
      <c r="E44" s="144">
        <f t="shared" si="4"/>
        <v>0.1469748</v>
      </c>
      <c r="F44" s="79">
        <f t="shared" si="4"/>
        <v>370.59695819999996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1" t="s">
        <v>83</v>
      </c>
      <c r="D46" s="151"/>
      <c r="E46" s="154" t="s">
        <v>6</v>
      </c>
      <c r="F46" s="155"/>
      <c r="G46" s="24"/>
      <c r="H46" s="24"/>
      <c r="I46" s="24"/>
      <c r="K46" s="24"/>
      <c r="L46" s="24"/>
      <c r="M46" s="24"/>
    </row>
    <row r="47" spans="2:13" s="6" customFormat="1" ht="15">
      <c r="B47" s="25" t="s">
        <v>107</v>
      </c>
      <c r="C47" s="172">
        <v>780</v>
      </c>
      <c r="D47" s="103">
        <v>48000</v>
      </c>
      <c r="E47" s="144">
        <f aca="true" t="shared" si="5" ref="E47:F49">C47/$D$87</f>
        <v>7.484168105929764</v>
      </c>
      <c r="F47" s="79">
        <f t="shared" si="5"/>
        <v>460.5641911341393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72">
        <v>800</v>
      </c>
      <c r="D48" s="103">
        <v>45300</v>
      </c>
      <c r="E48" s="144">
        <f t="shared" si="5"/>
        <v>7.676069852235655</v>
      </c>
      <c r="F48" s="79">
        <f t="shared" si="5"/>
        <v>434.657455382844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9">
        <v>400</v>
      </c>
      <c r="D49" s="103">
        <v>45300</v>
      </c>
      <c r="E49" s="139">
        <f t="shared" si="5"/>
        <v>3.8380349261178277</v>
      </c>
      <c r="F49" s="79">
        <f t="shared" si="5"/>
        <v>434.657455382844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3" customFormat="1" ht="15">
      <c r="B52" s="25" t="s">
        <v>89</v>
      </c>
      <c r="C52" s="144">
        <v>0.9</v>
      </c>
      <c r="D52" s="84">
        <v>308.1</v>
      </c>
      <c r="E52" s="144">
        <f aca="true" t="shared" si="6" ref="E52:F54">C52*1.1023</f>
        <v>0.9920700000000001</v>
      </c>
      <c r="F52" s="84">
        <f t="shared" si="6"/>
        <v>339.61863000000005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44">
        <v>0.8</v>
      </c>
      <c r="D53" s="84">
        <v>309.4</v>
      </c>
      <c r="E53" s="144">
        <f t="shared" si="6"/>
        <v>0.8818400000000001</v>
      </c>
      <c r="F53" s="84">
        <f t="shared" si="6"/>
        <v>341.05162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44">
        <v>0.9</v>
      </c>
      <c r="D54" s="124">
        <v>310.9</v>
      </c>
      <c r="E54" s="144">
        <f t="shared" si="6"/>
        <v>0.9920700000000001</v>
      </c>
      <c r="F54" s="84">
        <f t="shared" si="6"/>
        <v>342.70507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2" t="s">
        <v>18</v>
      </c>
      <c r="D56" s="153"/>
      <c r="E56" s="152" t="s">
        <v>19</v>
      </c>
      <c r="F56" s="153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0">
        <v>0.19</v>
      </c>
      <c r="D57" s="79">
        <v>35.79</v>
      </c>
      <c r="E57" s="140">
        <f aca="true" t="shared" si="7" ref="E57:F59">C57/454*1000</f>
        <v>0.4185022026431718</v>
      </c>
      <c r="F57" s="79">
        <f t="shared" si="7"/>
        <v>78.83259911894274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0">
        <v>0.2</v>
      </c>
      <c r="D58" s="79">
        <v>36.04</v>
      </c>
      <c r="E58" s="140">
        <f t="shared" si="7"/>
        <v>0.4405286343612335</v>
      </c>
      <c r="F58" s="79">
        <f t="shared" si="7"/>
        <v>79.38325991189427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0">
        <v>0.23</v>
      </c>
      <c r="D59" s="79">
        <v>36.2</v>
      </c>
      <c r="E59" s="140">
        <f t="shared" si="7"/>
        <v>0.5066079295154184</v>
      </c>
      <c r="F59" s="79">
        <f t="shared" si="7"/>
        <v>79.73568281938327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2" t="s">
        <v>21</v>
      </c>
      <c r="D61" s="153"/>
      <c r="E61" s="152" t="s">
        <v>6</v>
      </c>
      <c r="F61" s="153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0.015</v>
      </c>
      <c r="D62" s="83">
        <v>9.88</v>
      </c>
      <c r="E62" s="139">
        <f aca="true" t="shared" si="8" ref="E62:F64">C62*22.026</f>
        <v>0.33038999999999996</v>
      </c>
      <c r="F62" s="79">
        <f t="shared" si="8"/>
        <v>217.61688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96</v>
      </c>
      <c r="C63" s="139">
        <v>0.01</v>
      </c>
      <c r="D63" s="83">
        <v>10.125</v>
      </c>
      <c r="E63" s="139">
        <f t="shared" si="8"/>
        <v>0.22026</v>
      </c>
      <c r="F63" s="79">
        <f t="shared" si="8"/>
        <v>223.01325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95</v>
      </c>
      <c r="C64" s="139">
        <v>0.02</v>
      </c>
      <c r="D64" s="83">
        <v>10.37</v>
      </c>
      <c r="E64" s="139">
        <f t="shared" si="8"/>
        <v>0.44052</v>
      </c>
      <c r="F64" s="79">
        <f t="shared" si="8"/>
        <v>228.40962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2" t="s">
        <v>23</v>
      </c>
      <c r="D66" s="153"/>
      <c r="E66" s="152" t="s">
        <v>24</v>
      </c>
      <c r="F66" s="153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39">
        <v>0.006</v>
      </c>
      <c r="D67" s="83">
        <v>1.6</v>
      </c>
      <c r="E67" s="139">
        <f aca="true" t="shared" si="9" ref="E67:F69">C67/3.785</f>
        <v>0.001585204755614267</v>
      </c>
      <c r="F67" s="79">
        <f t="shared" si="9"/>
        <v>0.4227212681638045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39">
        <v>0.006</v>
      </c>
      <c r="D68" s="83">
        <v>1.536</v>
      </c>
      <c r="E68" s="139">
        <f t="shared" si="9"/>
        <v>0.001585204755614267</v>
      </c>
      <c r="F68" s="79">
        <f t="shared" si="9"/>
        <v>0.4058124174372523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96</v>
      </c>
      <c r="C69" s="139">
        <v>0.002</v>
      </c>
      <c r="D69" s="83">
        <v>1.497</v>
      </c>
      <c r="E69" s="139">
        <f t="shared" si="9"/>
        <v>0.0005284015852047556</v>
      </c>
      <c r="F69" s="79">
        <f t="shared" si="9"/>
        <v>0.3955085865257596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2" t="s">
        <v>26</v>
      </c>
      <c r="D71" s="153"/>
      <c r="E71" s="152" t="s">
        <v>27</v>
      </c>
      <c r="F71" s="153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94</v>
      </c>
      <c r="C72" s="150">
        <v>0</v>
      </c>
      <c r="D72" s="87">
        <v>0.92475</v>
      </c>
      <c r="E72" s="150">
        <f>C72/454*100</f>
        <v>0</v>
      </c>
      <c r="F72" s="85">
        <f>D72/454*1000</f>
        <v>2.036894273127753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47">
        <v>0.005</v>
      </c>
      <c r="D73" s="87">
        <v>0.911</v>
      </c>
      <c r="E73" s="147">
        <f>C73/454*100</f>
        <v>0.0011013215859030838</v>
      </c>
      <c r="F73" s="85">
        <f>D73/454*1000</f>
        <v>2.0066079295154187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47">
        <v>0.00075</v>
      </c>
      <c r="D74" s="87">
        <v>0.941</v>
      </c>
      <c r="E74" s="147">
        <f>C74/454*100</f>
        <v>0.00016519823788546255</v>
      </c>
      <c r="F74" s="85">
        <f>D74/454*1000</f>
        <v>2.0726872246696035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1" t="s">
        <v>26</v>
      </c>
      <c r="D76" s="161"/>
      <c r="E76" s="152" t="s">
        <v>29</v>
      </c>
      <c r="F76" s="153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0.0027</v>
      </c>
      <c r="D77" s="107">
        <v>0.2292</v>
      </c>
      <c r="E77" s="142">
        <f aca="true" t="shared" si="10" ref="E77:F79">C77/454*1000000</f>
        <v>5.947136563876652</v>
      </c>
      <c r="F77" s="79">
        <f t="shared" si="10"/>
        <v>504.84581497797353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42">
        <v>0.0025</v>
      </c>
      <c r="D78" s="107">
        <v>0.2225</v>
      </c>
      <c r="E78" s="142">
        <f t="shared" si="10"/>
        <v>5.506607929515419</v>
      </c>
      <c r="F78" s="79">
        <f t="shared" si="10"/>
        <v>490.0881057268722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2">
        <v>0.0021</v>
      </c>
      <c r="D79" s="145" t="s">
        <v>81</v>
      </c>
      <c r="E79" s="142">
        <f t="shared" si="10"/>
        <v>4.6255506607929515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1.0896</v>
      </c>
      <c r="F85" s="137">
        <v>0.0096</v>
      </c>
      <c r="G85" s="137">
        <v>1.2172</v>
      </c>
      <c r="H85" s="137">
        <v>1.0061</v>
      </c>
      <c r="I85" s="137">
        <v>0.749</v>
      </c>
      <c r="J85" s="137">
        <v>0.769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0.9178</v>
      </c>
      <c r="E86" s="138" t="s">
        <v>81</v>
      </c>
      <c r="F86" s="138">
        <v>0.0088</v>
      </c>
      <c r="G86" s="138">
        <v>1.1171</v>
      </c>
      <c r="H86" s="138">
        <v>0.9234</v>
      </c>
      <c r="I86" s="138">
        <v>0.6874</v>
      </c>
      <c r="J86" s="138">
        <v>0.7058</v>
      </c>
      <c r="K86" s="138">
        <v>0.1183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104.22</v>
      </c>
      <c r="E87" s="137">
        <v>113.5581</v>
      </c>
      <c r="F87" s="137" t="s">
        <v>81</v>
      </c>
      <c r="G87" s="137">
        <v>126.8566</v>
      </c>
      <c r="H87" s="137">
        <v>104.8596</v>
      </c>
      <c r="I87" s="137">
        <v>78.0557</v>
      </c>
      <c r="J87" s="137">
        <v>80.1452</v>
      </c>
      <c r="K87" s="137">
        <v>13.4379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0.8216</v>
      </c>
      <c r="E88" s="138">
        <v>0.8952</v>
      </c>
      <c r="F88" s="138">
        <v>0.0079</v>
      </c>
      <c r="G88" s="138" t="s">
        <v>81</v>
      </c>
      <c r="H88" s="138">
        <v>0.8266</v>
      </c>
      <c r="I88" s="138">
        <v>0.6153</v>
      </c>
      <c r="J88" s="138">
        <v>0.6318</v>
      </c>
      <c r="K88" s="138">
        <v>0.1059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0.9939</v>
      </c>
      <c r="E89" s="137">
        <v>1.083</v>
      </c>
      <c r="F89" s="137">
        <v>0.0095</v>
      </c>
      <c r="G89" s="137">
        <v>1.2098</v>
      </c>
      <c r="H89" s="137" t="s">
        <v>81</v>
      </c>
      <c r="I89" s="137">
        <v>0.7444</v>
      </c>
      <c r="J89" s="137">
        <v>0.7643</v>
      </c>
      <c r="K89" s="137">
        <v>0.1282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1.3352</v>
      </c>
      <c r="E90" s="138">
        <v>1.4548</v>
      </c>
      <c r="F90" s="138">
        <v>0.0128</v>
      </c>
      <c r="G90" s="138">
        <v>1.6252</v>
      </c>
      <c r="H90" s="138">
        <v>1.3434</v>
      </c>
      <c r="I90" s="138" t="s">
        <v>81</v>
      </c>
      <c r="J90" s="138">
        <v>1.0268</v>
      </c>
      <c r="K90" s="138">
        <v>0.1722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1.3004</v>
      </c>
      <c r="E91" s="137">
        <v>1.4169</v>
      </c>
      <c r="F91" s="137">
        <v>0.0125</v>
      </c>
      <c r="G91" s="137">
        <v>1.5828</v>
      </c>
      <c r="H91" s="137">
        <v>1.3084</v>
      </c>
      <c r="I91" s="137">
        <v>0.9739</v>
      </c>
      <c r="J91" s="137" t="s">
        <v>81</v>
      </c>
      <c r="K91" s="137">
        <v>0.1677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7.7557</v>
      </c>
      <c r="E92" s="138">
        <v>8.4506</v>
      </c>
      <c r="F92" s="138">
        <v>0.0744</v>
      </c>
      <c r="G92" s="138">
        <v>9.4402</v>
      </c>
      <c r="H92" s="138">
        <v>7.8033</v>
      </c>
      <c r="I92" s="138">
        <v>5.8086</v>
      </c>
      <c r="J92" s="138">
        <v>5.9641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0" t="s">
        <v>63</v>
      </c>
      <c r="C114" s="160"/>
      <c r="D114" s="160"/>
      <c r="E114" s="160"/>
      <c r="F114" s="160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9" t="s">
        <v>64</v>
      </c>
      <c r="C115" s="159"/>
      <c r="D115" s="159"/>
      <c r="E115" s="159"/>
      <c r="F115" s="159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9" t="s">
        <v>65</v>
      </c>
      <c r="C116" s="159"/>
      <c r="D116" s="159"/>
      <c r="E116" s="159"/>
      <c r="F116" s="159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9" t="s">
        <v>66</v>
      </c>
      <c r="C117" s="159"/>
      <c r="D117" s="159"/>
      <c r="E117" s="159"/>
      <c r="F117" s="159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9" t="s">
        <v>67</v>
      </c>
      <c r="C118" s="159"/>
      <c r="D118" s="159"/>
      <c r="E118" s="159"/>
      <c r="F118" s="159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9" t="s">
        <v>68</v>
      </c>
      <c r="C119" s="159"/>
      <c r="D119" s="159"/>
      <c r="E119" s="159"/>
      <c r="F119" s="159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9" t="s">
        <v>69</v>
      </c>
      <c r="C120" s="159"/>
      <c r="D120" s="159"/>
      <c r="E120" s="159"/>
      <c r="F120" s="159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8" t="s">
        <v>70</v>
      </c>
      <c r="C121" s="168"/>
      <c r="D121" s="168"/>
      <c r="E121" s="168"/>
      <c r="F121" s="168"/>
    </row>
    <row r="123" spans="2:6" ht="15.75">
      <c r="B123" s="35" t="s">
        <v>71</v>
      </c>
      <c r="C123" s="166"/>
      <c r="D123" s="171"/>
      <c r="E123" s="171"/>
      <c r="F123" s="167"/>
    </row>
    <row r="124" spans="2:6" ht="30.75" customHeight="1">
      <c r="B124" s="35" t="s">
        <v>72</v>
      </c>
      <c r="C124" s="169" t="s">
        <v>73</v>
      </c>
      <c r="D124" s="169"/>
      <c r="E124" s="166" t="s">
        <v>74</v>
      </c>
      <c r="F124" s="167"/>
    </row>
    <row r="125" spans="2:6" ht="30.75" customHeight="1">
      <c r="B125" s="35" t="s">
        <v>75</v>
      </c>
      <c r="C125" s="169" t="s">
        <v>76</v>
      </c>
      <c r="D125" s="169"/>
      <c r="E125" s="166" t="s">
        <v>77</v>
      </c>
      <c r="F125" s="167"/>
    </row>
    <row r="126" spans="2:6" ht="15" customHeight="1">
      <c r="B126" s="170" t="s">
        <v>78</v>
      </c>
      <c r="C126" s="169" t="s">
        <v>79</v>
      </c>
      <c r="D126" s="169"/>
      <c r="E126" s="162" t="s">
        <v>80</v>
      </c>
      <c r="F126" s="163"/>
    </row>
    <row r="127" spans="2:6" ht="15" customHeight="1">
      <c r="B127" s="170"/>
      <c r="C127" s="169"/>
      <c r="D127" s="169"/>
      <c r="E127" s="164"/>
      <c r="F127" s="16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2016-10-26T06:35:13Z</dcterms:modified>
  <cp:category/>
  <cp:version/>
  <cp:contentType/>
  <cp:contentStatus/>
</cp:coreProperties>
</file>