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<sst xmlns="http://schemas.openxmlformats.org/spreadsheetml/2006/main" count="168" uniqueCount="99">
  <si>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</si>
  <si>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</si>
  <si>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</si>
  <si>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</si>
  <si>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</si>
  <si>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</si>
  <si>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</si>
  <si>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</si>
  <si>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</si>
  <si>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</si>
  <si>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</si>
  <si>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</si>
  <si>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</si>
  <si>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</si>
  <si>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</si>
  <si>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</si>
  <si>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</si>
  <si>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</si>
  <si>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</si>
  <si>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</si>
  <si>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</si>
  <si>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</si>
  <si>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</si>
  <si>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</si>
  <si>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</si>
  <si>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</si>
  <si>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</si>
  <si>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</si>
  <si>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</si>
  <si>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</si>
  <si>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</si>
  <si>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</si>
  <si>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</si>
  <si>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</si>
  <si>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</si>
  <si>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</si>
  <si>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</si>
  <si>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</si>
  <si>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</si>
  <si>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</si>
  <si>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</si>
  <si>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</si>
  <si>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</si>
  <si>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</si>
  <si>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</si>
  <si>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</si>
  <si>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</si>
  <si>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</si>
  <si>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</si>
  <si>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</si>
  <si>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</si>
  <si>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</si>
  <si>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</si>
  <si>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</si>
  <si>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</si>
  <si>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</si>
  <si>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</si>
  <si>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</si>
  <si>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</si>
  <si>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</si>
  <si>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</si>
  <si>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</si>
  <si>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</si>
  <si>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</si>
  <si>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</si>
  <si>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</si>
  <si>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</si>
  <si>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</si>
  <si>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</si>
  <si>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</si>
  <si>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</si>
  <si>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</si>
  <si>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</si>
  <si>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</si>
  <si>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</si>
  <si>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</si>
  <si>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</si>
  <si>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'19 (€/МT)</t>
  </si>
  <si>
    <t>Euronext -Березень '19 (€/МT)</t>
  </si>
  <si>
    <t>CME -Березень'19</t>
  </si>
  <si>
    <t>CME -Травень'19</t>
  </si>
  <si>
    <t>CME - Березень'19</t>
  </si>
  <si>
    <t>CME - Січень '19</t>
  </si>
  <si>
    <t>Euronext - Травень '19 (€/МT)</t>
  </si>
  <si>
    <t>Ціна ($) за амер, галон</t>
  </si>
  <si>
    <t>TOCOM - Травень '19 (¥/МT)</t>
  </si>
  <si>
    <t>CME - Липень'19</t>
  </si>
  <si>
    <t>CME - Лютий'19</t>
  </si>
  <si>
    <t>Euronext -Травень '19 (€/МT)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</si>
  <si>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</si>
  <si>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</si>
  <si>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</si>
  <si>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</si>
  <si>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TOCOM - Квітень  '19 (¥/МT)</t>
  </si>
  <si>
    <t>TOCOM - Червень '19 (¥/МT)</t>
  </si>
  <si>
    <t>CME - Квітень'19</t>
  </si>
  <si>
    <t>TOCOM - Вересень '19 (¥/МT)</t>
  </si>
  <si>
    <t>TOCOM - Серпень  '19 (¥/МT)</t>
  </si>
  <si>
    <t>25 лютого 2019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</si>
</sst>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0" fontId="74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1" t="s">
        <v>98</v>
      </c>
      <c r="D4" s="162"/>
      <c r="E4" s="162"/>
      <c r="F4" s="16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5" t="s">
        <v>5</v>
      </c>
      <c r="D6" s="156"/>
      <c r="E6" s="155" t="s">
        <v>6</v>
      </c>
      <c r="F6" s="156"/>
      <c r="G6"/>
      <c r="H6"/>
      <c r="I6"/>
    </row>
    <row r="7" spans="2:6" s="6" customFormat="1" ht="15">
      <c r="B7" s="24" t="s">
        <v>81</v>
      </c>
      <c r="C7" s="114">
        <v>0.046</v>
      </c>
      <c r="D7" s="14">
        <v>3.71</v>
      </c>
      <c r="E7" s="114">
        <f aca="true" t="shared" si="0" ref="E7:F9">C7*39.3683</f>
        <v>1.8109418</v>
      </c>
      <c r="F7" s="13">
        <f t="shared" si="0"/>
        <v>146.05639299999999</v>
      </c>
    </row>
    <row r="8" spans="2:6" s="6" customFormat="1" ht="15">
      <c r="B8" s="24" t="s">
        <v>80</v>
      </c>
      <c r="C8" s="114">
        <v>0.044</v>
      </c>
      <c r="D8" s="14">
        <v>3.8</v>
      </c>
      <c r="E8" s="114">
        <f t="shared" si="0"/>
        <v>1.7322052</v>
      </c>
      <c r="F8" s="13">
        <f t="shared" si="0"/>
        <v>149.59954</v>
      </c>
    </row>
    <row r="9" spans="2:17" s="6" customFormat="1" ht="15">
      <c r="B9" s="24" t="s">
        <v>86</v>
      </c>
      <c r="C9" s="114">
        <v>0.042</v>
      </c>
      <c r="D9" s="14">
        <v>3.884</v>
      </c>
      <c r="E9" s="114">
        <f t="shared" si="0"/>
        <v>1.6534686</v>
      </c>
      <c r="F9" s="13">
        <f>D9*39.3683</f>
        <v>152.90647719999998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41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5" t="s">
        <v>7</v>
      </c>
      <c r="D11" s="156"/>
      <c r="E11" s="155" t="s">
        <v>6</v>
      </c>
      <c r="F11" s="156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78</v>
      </c>
      <c r="C12" s="135">
        <v>1</v>
      </c>
      <c r="D12" s="13">
        <v>171.75</v>
      </c>
      <c r="E12" s="135">
        <f>C12/$D$86</f>
        <v>1.1358473421172195</v>
      </c>
      <c r="F12" s="71">
        <f aca="true" t="shared" si="1" ref="E12:F14">D12/$D$86</f>
        <v>195.08178100863245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90</v>
      </c>
      <c r="C13" s="135">
        <v>0.25</v>
      </c>
      <c r="D13" s="13">
        <v>174</v>
      </c>
      <c r="E13" s="135">
        <f t="shared" si="1"/>
        <v>0.2839618355293049</v>
      </c>
      <c r="F13" s="71">
        <f t="shared" si="1"/>
        <v>197.6374375283962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89</v>
      </c>
      <c r="C14" s="135">
        <v>0.5</v>
      </c>
      <c r="D14" s="13">
        <v>175.75</v>
      </c>
      <c r="E14" s="135">
        <f t="shared" si="1"/>
        <v>0.5679236710586097</v>
      </c>
      <c r="F14" s="71">
        <f t="shared" si="1"/>
        <v>199.6251703771013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8" t="s">
        <v>74</v>
      </c>
      <c r="D16" s="158"/>
      <c r="E16" s="155" t="s">
        <v>6</v>
      </c>
      <c r="F16" s="156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85</v>
      </c>
      <c r="C17" s="142">
        <v>280</v>
      </c>
      <c r="D17" s="87">
        <v>23450</v>
      </c>
      <c r="E17" s="116">
        <f aca="true" t="shared" si="2" ref="E17:F19">C17/$D$87</f>
        <v>2.526391771181088</v>
      </c>
      <c r="F17" s="71">
        <f t="shared" si="2"/>
        <v>211.58531083641614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91</v>
      </c>
      <c r="C18" s="142">
        <v>170</v>
      </c>
      <c r="D18" s="87">
        <v>24330</v>
      </c>
      <c r="E18" s="116">
        <f t="shared" si="2"/>
        <v>1.5338807182170893</v>
      </c>
      <c r="F18" s="71">
        <f t="shared" si="2"/>
        <v>219.52539926012813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96</v>
      </c>
      <c r="C19" s="142">
        <v>120</v>
      </c>
      <c r="D19" s="87">
        <v>24270</v>
      </c>
      <c r="E19" s="116">
        <f t="shared" si="2"/>
        <v>1.0827393305061808</v>
      </c>
      <c r="F19" s="71">
        <f t="shared" si="2"/>
        <v>218.98402959487504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4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5" t="s">
        <v>5</v>
      </c>
      <c r="D21" s="156"/>
      <c r="E21" s="158" t="s">
        <v>6</v>
      </c>
      <c r="F21" s="158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81</v>
      </c>
      <c r="C22" s="114">
        <v>0.2</v>
      </c>
      <c r="D22" s="14">
        <v>4.662</v>
      </c>
      <c r="E22" s="114">
        <f aca="true" t="shared" si="3" ref="E22:F24">C22*36.7437</f>
        <v>7.348739999999999</v>
      </c>
      <c r="F22" s="13">
        <f t="shared" si="3"/>
        <v>171.29912939999997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80</v>
      </c>
      <c r="C23" s="114">
        <v>0.19</v>
      </c>
      <c r="D23" s="14">
        <v>4.724</v>
      </c>
      <c r="E23" s="114">
        <f t="shared" si="3"/>
        <v>6.981303</v>
      </c>
      <c r="F23" s="13">
        <f t="shared" si="3"/>
        <v>173.5772388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86</v>
      </c>
      <c r="C24" s="114">
        <v>0.172</v>
      </c>
      <c r="D24" s="89">
        <v>4.78</v>
      </c>
      <c r="E24" s="114">
        <f t="shared" si="3"/>
        <v>6.3199163999999985</v>
      </c>
      <c r="F24" s="13">
        <f t="shared" si="3"/>
        <v>175.634886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6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8" t="s">
        <v>9</v>
      </c>
      <c r="D26" s="158"/>
      <c r="E26" s="155" t="s">
        <v>10</v>
      </c>
      <c r="F26" s="156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35">
        <v>2.5</v>
      </c>
      <c r="D27" s="71">
        <v>193.5</v>
      </c>
      <c r="E27" s="135">
        <f aca="true" t="shared" si="4" ref="E27:F29">C27/$D$86</f>
        <v>2.839618355293049</v>
      </c>
      <c r="F27" s="71">
        <f t="shared" si="4"/>
        <v>219.78646069968198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83</v>
      </c>
      <c r="C28" s="135">
        <v>3.75</v>
      </c>
      <c r="D28" s="13">
        <v>190.75</v>
      </c>
      <c r="E28" s="135">
        <f t="shared" si="4"/>
        <v>4.259427532939573</v>
      </c>
      <c r="F28" s="71">
        <f t="shared" si="4"/>
        <v>216.66288050885962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92</v>
      </c>
      <c r="C29" s="135">
        <v>2.25</v>
      </c>
      <c r="D29" s="13">
        <v>177.25</v>
      </c>
      <c r="E29" s="135">
        <f>C29/$D$86</f>
        <v>2.555656519763744</v>
      </c>
      <c r="F29" s="71">
        <f t="shared" si="4"/>
        <v>201.32894139027715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8" t="s">
        <v>12</v>
      </c>
      <c r="D31" s="158"/>
      <c r="E31" s="158" t="s">
        <v>10</v>
      </c>
      <c r="F31" s="15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35">
        <v>1.25</v>
      </c>
      <c r="D32" s="13">
        <v>360</v>
      </c>
      <c r="E32" s="135">
        <f aca="true" t="shared" si="5" ref="E32:F34">C32/$D$86</f>
        <v>1.4198091776465245</v>
      </c>
      <c r="F32" s="71">
        <f t="shared" si="5"/>
        <v>408.90504316219904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88</v>
      </c>
      <c r="C33" s="135">
        <v>1</v>
      </c>
      <c r="D33" s="13">
        <v>360</v>
      </c>
      <c r="E33" s="135">
        <f t="shared" si="5"/>
        <v>1.1358473421172195</v>
      </c>
      <c r="F33" s="71">
        <f t="shared" si="5"/>
        <v>408.90504316219904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89</v>
      </c>
      <c r="C34" s="135">
        <v>1.25</v>
      </c>
      <c r="D34" s="66">
        <v>364.25</v>
      </c>
      <c r="E34" s="135">
        <f t="shared" si="5"/>
        <v>1.4198091776465245</v>
      </c>
      <c r="F34" s="71">
        <f t="shared" si="5"/>
        <v>413.7323943661972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8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3" t="s">
        <v>5</v>
      </c>
      <c r="D36" s="154"/>
      <c r="E36" s="153" t="s">
        <v>6</v>
      </c>
      <c r="F36" s="154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81</v>
      </c>
      <c r="C37" s="114">
        <v>0.02</v>
      </c>
      <c r="D37" s="75">
        <v>2.684</v>
      </c>
      <c r="E37" s="114">
        <f aca="true" t="shared" si="6" ref="E37:F39">C37*58.0164</f>
        <v>1.160328</v>
      </c>
      <c r="F37" s="71">
        <f t="shared" si="6"/>
        <v>155.71601760000001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80</v>
      </c>
      <c r="C38" s="114">
        <v>0.022</v>
      </c>
      <c r="D38" s="75">
        <v>2.71</v>
      </c>
      <c r="E38" s="114">
        <f t="shared" si="6"/>
        <v>1.2763608</v>
      </c>
      <c r="F38" s="71">
        <f t="shared" si="6"/>
        <v>157.22444399999998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86</v>
      </c>
      <c r="C39" s="114">
        <v>0.01</v>
      </c>
      <c r="D39" s="75">
        <v>2.724</v>
      </c>
      <c r="E39" s="114">
        <f t="shared" si="6"/>
        <v>0.580164</v>
      </c>
      <c r="F39" s="71">
        <f t="shared" si="6"/>
        <v>158.0366736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6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3" t="s">
        <v>5</v>
      </c>
      <c r="D41" s="154"/>
      <c r="E41" s="153" t="s">
        <v>6</v>
      </c>
      <c r="F41" s="15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82</v>
      </c>
      <c r="C42" s="117">
        <v>0.014</v>
      </c>
      <c r="D42" s="75">
        <v>9.102</v>
      </c>
      <c r="E42" s="117">
        <f aca="true" t="shared" si="7" ref="E42:F44">C42*36.7437</f>
        <v>0.5144118</v>
      </c>
      <c r="F42" s="71">
        <f t="shared" si="7"/>
        <v>334.4411574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79</v>
      </c>
      <c r="C43" s="117">
        <v>0.012</v>
      </c>
      <c r="D43" s="75">
        <v>9.24</v>
      </c>
      <c r="E43" s="117">
        <f t="shared" si="7"/>
        <v>0.4409244</v>
      </c>
      <c r="F43" s="71">
        <f t="shared" si="7"/>
        <v>339.51178799999997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80</v>
      </c>
      <c r="C44" s="117">
        <v>0.012</v>
      </c>
      <c r="D44" s="75">
        <v>9.37</v>
      </c>
      <c r="E44" s="117">
        <f t="shared" si="7"/>
        <v>0.4409244</v>
      </c>
      <c r="F44" s="71">
        <f t="shared" si="7"/>
        <v>344.28846899999996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4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8" t="s">
        <v>73</v>
      </c>
      <c r="D46" s="158"/>
      <c r="E46" s="155" t="s">
        <v>6</v>
      </c>
      <c r="F46" s="156"/>
      <c r="G46" s="23"/>
      <c r="H46" s="23"/>
      <c r="I46" s="23"/>
      <c r="K46" s="23"/>
      <c r="L46" s="23"/>
      <c r="M46" s="23"/>
    </row>
    <row r="47" spans="2:13" s="6" customFormat="1" ht="15">
      <c r="B47" s="24" t="s">
        <v>93</v>
      </c>
      <c r="C47" s="134">
        <v>0</v>
      </c>
      <c r="D47" s="87" t="s">
        <v>72</v>
      </c>
      <c r="E47" s="137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94</v>
      </c>
      <c r="C48" s="139">
        <v>0</v>
      </c>
      <c r="D48" s="87" t="s">
        <v>72</v>
      </c>
      <c r="E48" s="140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97</v>
      </c>
      <c r="C49" s="134">
        <v>0</v>
      </c>
      <c r="D49" s="87" t="s">
        <v>72</v>
      </c>
      <c r="E49" s="137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2" customFormat="1" ht="15">
      <c r="B52" s="24" t="s">
        <v>79</v>
      </c>
      <c r="C52" s="114">
        <v>0.2</v>
      </c>
      <c r="D52" s="76">
        <v>305.3</v>
      </c>
      <c r="E52" s="114">
        <f aca="true" t="shared" si="8" ref="E52:F54">C52*1.1023</f>
        <v>0.22046000000000002</v>
      </c>
      <c r="F52" s="76">
        <f t="shared" si="8"/>
        <v>336.53219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80</v>
      </c>
      <c r="C53" s="119">
        <v>0</v>
      </c>
      <c r="D53" s="76">
        <v>309.2</v>
      </c>
      <c r="E53" s="119">
        <f t="shared" si="8"/>
        <v>0</v>
      </c>
      <c r="F53" s="76">
        <f t="shared" si="8"/>
        <v>340.83116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86</v>
      </c>
      <c r="C54" s="119">
        <v>0</v>
      </c>
      <c r="D54" s="76">
        <v>313.1</v>
      </c>
      <c r="E54" s="119">
        <f>C54*1.1023</f>
        <v>0</v>
      </c>
      <c r="F54" s="76">
        <f t="shared" si="8"/>
        <v>345.13013000000007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8"/>
      <c r="D55" s="66"/>
      <c r="E55" s="135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3" t="s">
        <v>18</v>
      </c>
      <c r="D56" s="154"/>
      <c r="E56" s="153" t="s">
        <v>19</v>
      </c>
      <c r="F56" s="154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79</v>
      </c>
      <c r="C57" s="135">
        <v>0.15</v>
      </c>
      <c r="D57" s="71">
        <v>30.35</v>
      </c>
      <c r="E57" s="135">
        <f aca="true" t="shared" si="9" ref="E57:F59">C57/454*1000</f>
        <v>0.3303964757709251</v>
      </c>
      <c r="F57" s="71">
        <f t="shared" si="9"/>
        <v>66.85022026431719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80</v>
      </c>
      <c r="C58" s="135">
        <v>0.17</v>
      </c>
      <c r="D58" s="71">
        <v>30.67</v>
      </c>
      <c r="E58" s="135">
        <f t="shared" si="9"/>
        <v>0.3744493392070485</v>
      </c>
      <c r="F58" s="71">
        <f t="shared" si="9"/>
        <v>67.55506607929516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86</v>
      </c>
      <c r="C59" s="135">
        <v>0.18</v>
      </c>
      <c r="D59" s="71">
        <v>31.03</v>
      </c>
      <c r="E59" s="135">
        <f t="shared" si="9"/>
        <v>0.3964757709251101</v>
      </c>
      <c r="F59" s="71">
        <f t="shared" si="9"/>
        <v>68.34801762114539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3" t="s">
        <v>21</v>
      </c>
      <c r="D61" s="154"/>
      <c r="E61" s="153" t="s">
        <v>6</v>
      </c>
      <c r="F61" s="154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79</v>
      </c>
      <c r="C62" s="114">
        <v>0.09</v>
      </c>
      <c r="D62" s="75">
        <v>10.1</v>
      </c>
      <c r="E62" s="114">
        <f aca="true" t="shared" si="10" ref="E62:F64">C62*22.026</f>
        <v>1.98234</v>
      </c>
      <c r="F62" s="71">
        <f t="shared" si="10"/>
        <v>222.46259999999998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80</v>
      </c>
      <c r="C63" s="114">
        <v>0.06</v>
      </c>
      <c r="D63" s="75">
        <v>10.28</v>
      </c>
      <c r="E63" s="114">
        <f t="shared" si="10"/>
        <v>1.3215599999999998</v>
      </c>
      <c r="F63" s="71">
        <f t="shared" si="10"/>
        <v>226.42728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86</v>
      </c>
      <c r="C64" s="114">
        <v>0.075</v>
      </c>
      <c r="D64" s="75">
        <v>10.505</v>
      </c>
      <c r="E64" s="114">
        <f t="shared" si="10"/>
        <v>1.65195</v>
      </c>
      <c r="F64" s="71">
        <f t="shared" si="10"/>
        <v>231.38313000000002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30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53" t="s">
        <v>84</v>
      </c>
      <c r="D66" s="154"/>
      <c r="E66" s="153" t="s">
        <v>23</v>
      </c>
      <c r="F66" s="154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79</v>
      </c>
      <c r="C67" s="114">
        <v>0.006</v>
      </c>
      <c r="D67" s="75">
        <v>1.343</v>
      </c>
      <c r="E67" s="114">
        <f aca="true" t="shared" si="11" ref="E67:F69">C67/3.785</f>
        <v>0.001585204755614267</v>
      </c>
      <c r="F67" s="71">
        <f t="shared" si="11"/>
        <v>0.35482166446499336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95</v>
      </c>
      <c r="C68" s="114">
        <v>0.005</v>
      </c>
      <c r="D68" s="75">
        <v>1.36</v>
      </c>
      <c r="E68" s="114">
        <f t="shared" si="11"/>
        <v>0.001321003963011889</v>
      </c>
      <c r="F68" s="71">
        <f t="shared" si="11"/>
        <v>0.35931307793923384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80</v>
      </c>
      <c r="C69" s="114">
        <v>0.005</v>
      </c>
      <c r="D69" s="75">
        <v>1.374</v>
      </c>
      <c r="E69" s="114">
        <f t="shared" si="11"/>
        <v>0.001321003963011889</v>
      </c>
      <c r="F69" s="71">
        <f t="shared" si="11"/>
        <v>0.3630118890356671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53" t="s">
        <v>25</v>
      </c>
      <c r="D71" s="154"/>
      <c r="E71" s="153" t="s">
        <v>26</v>
      </c>
      <c r="F71" s="154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87</v>
      </c>
      <c r="C72" s="164">
        <v>0</v>
      </c>
      <c r="D72" s="126" t="s">
        <v>72</v>
      </c>
      <c r="E72" s="164">
        <f>C72/454*100</f>
        <v>0</v>
      </c>
      <c r="F72" s="77" t="s">
        <v>72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79</v>
      </c>
      <c r="C73" s="164">
        <v>0</v>
      </c>
      <c r="D73" s="126">
        <v>0.985</v>
      </c>
      <c r="E73" s="164">
        <f>C73/454*100</f>
        <v>0</v>
      </c>
      <c r="F73" s="77">
        <f>D73/454*1000</f>
        <v>2.169603524229075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95</v>
      </c>
      <c r="C74" s="131">
        <v>0.0015</v>
      </c>
      <c r="D74" s="126">
        <v>0.9965</v>
      </c>
      <c r="E74" s="131">
        <f>C74/454*100</f>
        <v>0.0003303964757709251</v>
      </c>
      <c r="F74" s="77">
        <f>D74/454*1000</f>
        <v>2.194933920704846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3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60" t="s">
        <v>25</v>
      </c>
      <c r="D76" s="160"/>
      <c r="E76" s="153" t="s">
        <v>28</v>
      </c>
      <c r="F76" s="154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41">
        <v>0.0027</v>
      </c>
      <c r="D77" s="127">
        <v>0.1322</v>
      </c>
      <c r="E77" s="141">
        <f aca="true" t="shared" si="12" ref="E77:F79">C77/454*1000000</f>
        <v>5.947136563876652</v>
      </c>
      <c r="F77" s="71">
        <f t="shared" si="12"/>
        <v>291.18942731277536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80</v>
      </c>
      <c r="C78" s="141">
        <v>0.003</v>
      </c>
      <c r="D78" s="127">
        <v>0.1304</v>
      </c>
      <c r="E78" s="141">
        <f t="shared" si="12"/>
        <v>6.607929515418502</v>
      </c>
      <c r="F78" s="71">
        <f t="shared" si="12"/>
        <v>287.2246696035242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86</v>
      </c>
      <c r="C79" s="141">
        <v>0.0026</v>
      </c>
      <c r="D79" s="127" t="s">
        <v>72</v>
      </c>
      <c r="E79" s="141">
        <f t="shared" si="12"/>
        <v>5.7268722466960345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8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28">
        <v>1.1358</v>
      </c>
      <c r="F85" s="128">
        <v>0.009</v>
      </c>
      <c r="G85" s="128">
        <v>1.3126</v>
      </c>
      <c r="H85" s="128">
        <v>0.9997</v>
      </c>
      <c r="I85" s="128">
        <v>0.7576</v>
      </c>
      <c r="J85" s="128">
        <v>0.7156</v>
      </c>
      <c r="K85" s="128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29">
        <v>0.8804</v>
      </c>
      <c r="E86" s="129" t="s">
        <v>72</v>
      </c>
      <c r="F86" s="129">
        <v>0.0079</v>
      </c>
      <c r="G86" s="129">
        <v>1.1557</v>
      </c>
      <c r="H86" s="129">
        <v>0.8802</v>
      </c>
      <c r="I86" s="129">
        <v>0.667</v>
      </c>
      <c r="J86" s="129">
        <v>0.63</v>
      </c>
      <c r="K86" s="129">
        <v>0.1122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8">
        <v>110.83</v>
      </c>
      <c r="E87" s="128">
        <v>125.8807</v>
      </c>
      <c r="F87" s="128" t="s">
        <v>72</v>
      </c>
      <c r="G87" s="128">
        <v>145.4755</v>
      </c>
      <c r="H87" s="128">
        <v>110.7968</v>
      </c>
      <c r="I87" s="128">
        <v>83.9621</v>
      </c>
      <c r="J87" s="128">
        <v>79.3099</v>
      </c>
      <c r="K87" s="128">
        <v>14.1197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29">
        <v>0.7618</v>
      </c>
      <c r="E88" s="129">
        <v>0.8653</v>
      </c>
      <c r="F88" s="129">
        <v>0.0069</v>
      </c>
      <c r="G88" s="129" t="s">
        <v>72</v>
      </c>
      <c r="H88" s="129">
        <v>0.7616</v>
      </c>
      <c r="I88" s="129">
        <v>0.5772</v>
      </c>
      <c r="J88" s="129">
        <v>0.5452</v>
      </c>
      <c r="K88" s="129">
        <v>0.0971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8">
        <v>1.0003</v>
      </c>
      <c r="E89" s="128">
        <v>1.1361</v>
      </c>
      <c r="F89" s="128">
        <v>0.009</v>
      </c>
      <c r="G89" s="128">
        <v>1.313</v>
      </c>
      <c r="H89" s="128" t="s">
        <v>72</v>
      </c>
      <c r="I89" s="128">
        <v>0.7578</v>
      </c>
      <c r="J89" s="128">
        <v>0.7158</v>
      </c>
      <c r="K89" s="128">
        <v>0.1274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29">
        <v>1.32</v>
      </c>
      <c r="E90" s="129">
        <v>1.4993</v>
      </c>
      <c r="F90" s="129">
        <v>0.0119</v>
      </c>
      <c r="G90" s="129">
        <v>1.7326</v>
      </c>
      <c r="H90" s="129">
        <v>1.3196</v>
      </c>
      <c r="I90" s="129" t="s">
        <v>72</v>
      </c>
      <c r="J90" s="129">
        <v>0.9446</v>
      </c>
      <c r="K90" s="129">
        <v>0.1682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8">
        <v>1.3974</v>
      </c>
      <c r="E91" s="128">
        <v>1.5872</v>
      </c>
      <c r="F91" s="128">
        <v>0.0126</v>
      </c>
      <c r="G91" s="128">
        <v>1.8343</v>
      </c>
      <c r="H91" s="128">
        <v>1.397</v>
      </c>
      <c r="I91" s="128">
        <v>1.0587</v>
      </c>
      <c r="J91" s="128" t="s">
        <v>72</v>
      </c>
      <c r="K91" s="128">
        <v>0.178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29">
        <v>7.8493</v>
      </c>
      <c r="E92" s="129">
        <v>8.9152</v>
      </c>
      <c r="F92" s="129">
        <v>0.0708</v>
      </c>
      <c r="G92" s="129">
        <v>10.303</v>
      </c>
      <c r="H92" s="129">
        <v>7.8469</v>
      </c>
      <c r="I92" s="129">
        <v>5.9464</v>
      </c>
      <c r="J92" s="129">
        <v>5.617</v>
      </c>
      <c r="K92" s="129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7" t="s">
        <v>54</v>
      </c>
      <c r="C114" s="157"/>
      <c r="D114" s="157"/>
      <c r="E114" s="157"/>
      <c r="F114" s="157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3" t="s">
        <v>55</v>
      </c>
      <c r="C115" s="143"/>
      <c r="D115" s="143"/>
      <c r="E115" s="143"/>
      <c r="F115" s="143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3" t="s">
        <v>56</v>
      </c>
      <c r="C116" s="143"/>
      <c r="D116" s="143"/>
      <c r="E116" s="143"/>
      <c r="F116" s="143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3" t="s">
        <v>57</v>
      </c>
      <c r="C117" s="143"/>
      <c r="D117" s="143"/>
      <c r="E117" s="143"/>
      <c r="F117" s="143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3" t="s">
        <v>58</v>
      </c>
      <c r="C118" s="143"/>
      <c r="D118" s="143"/>
      <c r="E118" s="143"/>
      <c r="F118" s="143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3" t="s">
        <v>59</v>
      </c>
      <c r="C119" s="143"/>
      <c r="D119" s="143"/>
      <c r="E119" s="143"/>
      <c r="F119" s="143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3" t="s">
        <v>60</v>
      </c>
      <c r="C120" s="143"/>
      <c r="D120" s="143"/>
      <c r="E120" s="143"/>
      <c r="F120" s="143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9" t="s">
        <v>61</v>
      </c>
      <c r="C121" s="159"/>
      <c r="D121" s="159"/>
      <c r="E121" s="159"/>
      <c r="F121" s="159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50"/>
      <c r="D123" s="152"/>
      <c r="E123" s="152"/>
      <c r="F123" s="151"/>
      <c r="G123" s="120"/>
      <c r="H123" s="120"/>
    </row>
    <row r="124" spans="2:8" ht="30.75" customHeight="1">
      <c r="B124" s="32" t="s">
        <v>63</v>
      </c>
      <c r="C124" s="150" t="s">
        <v>64</v>
      </c>
      <c r="D124" s="151"/>
      <c r="E124" s="150" t="s">
        <v>65</v>
      </c>
      <c r="F124" s="151"/>
      <c r="G124" s="120"/>
      <c r="H124" s="120"/>
    </row>
    <row r="125" spans="2:8" ht="30.75" customHeight="1">
      <c r="B125" s="32" t="s">
        <v>66</v>
      </c>
      <c r="C125" s="150" t="s">
        <v>67</v>
      </c>
      <c r="D125" s="151"/>
      <c r="E125" s="150" t="s">
        <v>68</v>
      </c>
      <c r="F125" s="151"/>
      <c r="G125" s="120"/>
      <c r="H125" s="120"/>
    </row>
    <row r="126" spans="2:8" ht="15" customHeight="1">
      <c r="B126" s="144" t="s">
        <v>69</v>
      </c>
      <c r="C126" s="146" t="s">
        <v>70</v>
      </c>
      <c r="D126" s="147"/>
      <c r="E126" s="146" t="s">
        <v>71</v>
      </c>
      <c r="F126" s="147"/>
      <c r="G126" s="120"/>
      <c r="H126" s="120"/>
    </row>
    <row r="127" spans="2:8" ht="15" customHeight="1">
      <c r="B127" s="145"/>
      <c r="C127" s="148"/>
      <c r="D127" s="149"/>
      <c r="E127" s="148"/>
      <c r="F127" s="149"/>
      <c r="G127" s="120"/>
      <c r="H127" s="120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2019-02-26T05:44:03Z</dcterms:modified>
  <cp:category/>
  <cp:version/>
  <cp:contentType/>
  <cp:contentStatus/>
</cp:coreProperties>
</file>