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<sst xmlns="http://schemas.openxmlformats.org/spreadsheetml/2006/main" count="148" uniqueCount="104">
  <si>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</si>
  <si>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</si>
  <si>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</si>
  <si>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</si>
  <si>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</si>
  <si>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</si>
  <si>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</si>
  <si>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</si>
  <si>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</si>
  <si>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</si>
  <si>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</si>
  <si>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</si>
  <si>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</si>
  <si>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</si>
  <si>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</si>
  <si>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</si>
  <si>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</si>
  <si>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</si>
  <si>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</si>
  <si>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</si>
  <si>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</si>
  <si>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</si>
  <si>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</si>
  <si>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</si>
  <si>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</si>
  <si>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</si>
  <si>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</si>
  <si>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</si>
  <si>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</si>
  <si>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</si>
  <si>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</si>
  <si>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</si>
  <si>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</si>
  <si>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</si>
  <si>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</si>
  <si>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</si>
  <si>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</si>
  <si>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</si>
  <si>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</si>
  <si>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</si>
  <si>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</si>
  <si>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</si>
  <si>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</si>
  <si>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</si>
  <si>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</si>
  <si>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</si>
  <si>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</si>
  <si>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</si>
  <si>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</si>
  <si>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</si>
  <si>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</si>
  <si>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</si>
  <si>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</si>
  <si>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</si>
  <si>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</si>
  <si>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</si>
  <si>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</si>
  <si>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</si>
  <si>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</si>
  <si>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</si>
  <si>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</si>
  <si>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</si>
  <si>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</si>
  <si>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</si>
  <si>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</si>
  <si>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</si>
  <si>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</si>
  <si>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</si>
  <si>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</si>
  <si>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</si>
  <si>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</si>
  <si>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</si>
  <si>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</si>
  <si>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</si>
  <si>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</si>
  <si>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</si>
  <si>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</si>
  <si>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</si>
  <si>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</si>
  <si>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</si>
  <si>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</si>
  <si>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</si>
  <si>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</si>
  <si>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</si>
  <si>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</si>
  <si>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</si>
  <si>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</si>
  <si>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</si>
  <si>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</si>
  <si>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</si>
  <si>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</si>
  <si>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</si>
  <si>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</si>
  <si>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</si>
  <si>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</si>
  <si>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</si>
  <si>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</si>
  <si>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</si>
  <si>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</si>
  <si>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</si>
  <si>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</si>
  <si>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</si>
  <si>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CBOT -Січень '16</t>
  </si>
  <si>
    <t>25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</si>
</sst>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1">
      <selection activeCell="H69" sqref="H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0" t="s">
        <v>103</v>
      </c>
      <c r="D4" s="141"/>
      <c r="E4" s="141"/>
      <c r="F4" s="14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3" t="s">
        <v>5</v>
      </c>
      <c r="D6" s="144"/>
      <c r="E6" s="145" t="s">
        <v>6</v>
      </c>
      <c r="F6" s="145"/>
      <c r="G6" s="27"/>
      <c r="I6"/>
    </row>
    <row r="7" spans="2:8" s="6" customFormat="1" ht="15">
      <c r="B7" s="28" t="s">
        <v>7</v>
      </c>
      <c r="C7" s="131">
        <v>0.004</v>
      </c>
      <c r="D7" s="14">
        <v>3.694</v>
      </c>
      <c r="E7" s="131">
        <f aca="true" t="shared" si="0" ref="E7:F9">C7*39.3683</f>
        <v>0.1574732</v>
      </c>
      <c r="F7" s="13">
        <f t="shared" si="0"/>
        <v>145.4265002</v>
      </c>
      <c r="G7" s="29"/>
      <c r="H7" s="29"/>
    </row>
    <row r="8" spans="2:8" s="6" customFormat="1" ht="15">
      <c r="B8" s="28" t="s">
        <v>8</v>
      </c>
      <c r="C8" s="156">
        <v>0</v>
      </c>
      <c r="D8" s="14">
        <v>3.746</v>
      </c>
      <c r="E8" s="156">
        <f t="shared" si="0"/>
        <v>0</v>
      </c>
      <c r="F8" s="13">
        <f t="shared" si="0"/>
        <v>147.4736518</v>
      </c>
      <c r="G8" s="27"/>
      <c r="H8" s="27"/>
    </row>
    <row r="9" spans="2:17" s="6" customFormat="1" ht="15">
      <c r="B9" s="28" t="s">
        <v>99</v>
      </c>
      <c r="C9" s="136">
        <v>0.002</v>
      </c>
      <c r="D9" s="14">
        <v>3.8</v>
      </c>
      <c r="E9" s="136">
        <f t="shared" si="0"/>
        <v>0.0787366</v>
      </c>
      <c r="F9" s="13">
        <f t="shared" si="0"/>
        <v>149.59954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5" t="s">
        <v>9</v>
      </c>
      <c r="D11" s="145"/>
      <c r="E11" s="143" t="s">
        <v>6</v>
      </c>
      <c r="F11" s="144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127">
        <v>0.32</v>
      </c>
      <c r="D12" s="76">
        <v>156.5</v>
      </c>
      <c r="E12" s="127">
        <f>C12/D76</f>
        <v>0.34741070459233525</v>
      </c>
      <c r="F12" s="104">
        <f>D12/D76</f>
        <v>169.90554771468896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89</v>
      </c>
      <c r="C13" s="127">
        <v>0.31</v>
      </c>
      <c r="D13" s="76">
        <v>164.25</v>
      </c>
      <c r="E13" s="127">
        <f>C13/D76</f>
        <v>0.33655412007382474</v>
      </c>
      <c r="F13" s="104">
        <f>D13/D76</f>
        <v>178.31940071653457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100</v>
      </c>
      <c r="C14" s="127">
        <v>0.44</v>
      </c>
      <c r="D14" s="13">
        <v>170.5</v>
      </c>
      <c r="E14" s="127">
        <f>C14/D76</f>
        <v>0.477689718814461</v>
      </c>
      <c r="F14" s="104">
        <f>D14/D76</f>
        <v>185.1047660406036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3" t="s">
        <v>5</v>
      </c>
      <c r="D16" s="144"/>
      <c r="E16" s="145" t="s">
        <v>6</v>
      </c>
      <c r="F16" s="145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28">
        <v>0.06</v>
      </c>
      <c r="D17" s="14">
        <v>4.794</v>
      </c>
      <c r="E17" s="128">
        <f aca="true" t="shared" si="1" ref="E17:F19">C17*36.7437</f>
        <v>2.2046219999999996</v>
      </c>
      <c r="F17" s="13">
        <f t="shared" si="1"/>
        <v>176.14929779999997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28">
        <v>0.064</v>
      </c>
      <c r="D18" s="14">
        <v>4.862</v>
      </c>
      <c r="E18" s="128">
        <f t="shared" si="1"/>
        <v>2.3515968</v>
      </c>
      <c r="F18" s="13">
        <f t="shared" si="1"/>
        <v>178.6478694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99</v>
      </c>
      <c r="C19" s="128">
        <v>0.07</v>
      </c>
      <c r="D19" s="14">
        <v>4.92</v>
      </c>
      <c r="E19" s="128">
        <f t="shared" si="1"/>
        <v>2.572059</v>
      </c>
      <c r="F19" s="13">
        <f t="shared" si="1"/>
        <v>180.779004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5" t="s">
        <v>12</v>
      </c>
      <c r="D21" s="145"/>
      <c r="E21" s="143" t="s">
        <v>13</v>
      </c>
      <c r="F21" s="144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90</v>
      </c>
      <c r="C22" s="134">
        <v>1.83</v>
      </c>
      <c r="D22" s="104">
        <v>167.25</v>
      </c>
      <c r="E22" s="134">
        <f>C22/D76</f>
        <v>1.9867549668874172</v>
      </c>
      <c r="F22" s="104">
        <f>D22/D76</f>
        <v>181.57637607208773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91</v>
      </c>
      <c r="C23" s="134">
        <v>1.62</v>
      </c>
      <c r="D23" s="76">
        <v>172.25</v>
      </c>
      <c r="E23" s="134">
        <f>C23/D76</f>
        <v>1.7587666919986973</v>
      </c>
      <c r="F23" s="104">
        <f>D23/D76</f>
        <v>187.00466833134294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92</v>
      </c>
      <c r="C24" s="134">
        <v>1.57</v>
      </c>
      <c r="D24" s="13">
        <v>178.25</v>
      </c>
      <c r="E24" s="134">
        <f>C24/D76</f>
        <v>1.7044837694061448</v>
      </c>
      <c r="F24" s="104">
        <f>D24/D76</f>
        <v>193.51861904244925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5" t="s">
        <v>16</v>
      </c>
      <c r="D26" s="145"/>
      <c r="E26" s="145" t="s">
        <v>13</v>
      </c>
      <c r="F26" s="145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34">
        <v>0.07</v>
      </c>
      <c r="D27" s="76">
        <v>360</v>
      </c>
      <c r="E27" s="134">
        <f>C27/D76</f>
        <v>0.07599609162957334</v>
      </c>
      <c r="F27" s="104">
        <f>D27/D76</f>
        <v>390.83704266637716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57">
        <v>0.07</v>
      </c>
      <c r="D28" s="76">
        <v>363.75</v>
      </c>
      <c r="E28" s="157">
        <f>C28/$D$76</f>
        <v>0.07599609162957334</v>
      </c>
      <c r="F28" s="104">
        <f>D28/$D$76</f>
        <v>394.9082618608186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35">
        <v>0</v>
      </c>
      <c r="D29" s="100">
        <v>355</v>
      </c>
      <c r="E29" s="135">
        <f>C29/$D$76</f>
        <v>0</v>
      </c>
      <c r="F29" s="104">
        <f>D29/$D$76</f>
        <v>385.4087504071219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38" t="s">
        <v>5</v>
      </c>
      <c r="D31" s="139"/>
      <c r="E31" s="138" t="s">
        <v>6</v>
      </c>
      <c r="F31" s="139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1">
        <v>0.002</v>
      </c>
      <c r="D32" s="109">
        <v>2.044</v>
      </c>
      <c r="E32" s="131">
        <f aca="true" t="shared" si="2" ref="E32:F34">C32*58.0164</f>
        <v>0.11603279999999999</v>
      </c>
      <c r="F32" s="104">
        <f t="shared" si="2"/>
        <v>118.58552159999999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28">
        <v>0.004</v>
      </c>
      <c r="D33" s="109">
        <v>2.11</v>
      </c>
      <c r="E33" s="128">
        <f t="shared" si="2"/>
        <v>0.23206559999999998</v>
      </c>
      <c r="F33" s="104">
        <f t="shared" si="2"/>
        <v>122.41460399999998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99</v>
      </c>
      <c r="C34" s="128">
        <v>0.06</v>
      </c>
      <c r="D34" s="109">
        <v>2.15</v>
      </c>
      <c r="E34" s="128">
        <f t="shared" si="2"/>
        <v>3.480984</v>
      </c>
      <c r="F34" s="104">
        <f t="shared" si="2"/>
        <v>124.73525999999998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38" t="s">
        <v>5</v>
      </c>
      <c r="D36" s="139"/>
      <c r="E36" s="138" t="s">
        <v>6</v>
      </c>
      <c r="F36" s="139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7</v>
      </c>
      <c r="C37" s="128">
        <v>0.04</v>
      </c>
      <c r="D37" s="109">
        <v>8.8</v>
      </c>
      <c r="E37" s="128">
        <f aca="true" t="shared" si="3" ref="E37:F39">C37*36.7437</f>
        <v>1.4697479999999998</v>
      </c>
      <c r="F37" s="104">
        <f t="shared" si="3"/>
        <v>323.34456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28">
        <v>0.044</v>
      </c>
      <c r="D38" s="109">
        <v>8.812</v>
      </c>
      <c r="E38" s="128">
        <f t="shared" si="3"/>
        <v>1.6167227999999998</v>
      </c>
      <c r="F38" s="104">
        <f t="shared" si="3"/>
        <v>323.7854844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128">
        <v>0.046</v>
      </c>
      <c r="D39" s="109">
        <v>8.862</v>
      </c>
      <c r="E39" s="128">
        <f t="shared" si="3"/>
        <v>1.6902101999999999</v>
      </c>
      <c r="F39" s="104">
        <f t="shared" si="3"/>
        <v>325.62266939999995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21</v>
      </c>
      <c r="C41" s="138" t="s">
        <v>22</v>
      </c>
      <c r="D41" s="139"/>
      <c r="E41" s="138" t="s">
        <v>6</v>
      </c>
      <c r="F41" s="139"/>
      <c r="G41" s="33"/>
      <c r="H41" s="33"/>
      <c r="I41" s="25"/>
      <c r="J41" s="6"/>
    </row>
    <row r="42" spans="2:13" s="25" customFormat="1" ht="15">
      <c r="B42" s="28" t="s">
        <v>7</v>
      </c>
      <c r="C42" s="128">
        <v>4</v>
      </c>
      <c r="D42" s="110">
        <v>272.6</v>
      </c>
      <c r="E42" s="128">
        <f aca="true" t="shared" si="4" ref="E42:F44">C42*1.1023</f>
        <v>4.4092</v>
      </c>
      <c r="F42" s="110">
        <f t="shared" si="4"/>
        <v>300.48698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28">
        <v>3.7</v>
      </c>
      <c r="D43" s="110">
        <v>277</v>
      </c>
      <c r="E43" s="128">
        <f t="shared" si="4"/>
        <v>4.0785100000000005</v>
      </c>
      <c r="F43" s="110">
        <f t="shared" si="4"/>
        <v>305.3371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99</v>
      </c>
      <c r="C44" s="128">
        <v>3.3</v>
      </c>
      <c r="D44" s="110">
        <v>276.8</v>
      </c>
      <c r="E44" s="128">
        <f t="shared" si="4"/>
        <v>3.63759</v>
      </c>
      <c r="F44" s="110">
        <f t="shared" si="4"/>
        <v>305.11664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32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23</v>
      </c>
      <c r="C46" s="138" t="s">
        <v>24</v>
      </c>
      <c r="D46" s="139"/>
      <c r="E46" s="138" t="s">
        <v>25</v>
      </c>
      <c r="F46" s="13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93</v>
      </c>
      <c r="C47" s="157">
        <v>0.06</v>
      </c>
      <c r="D47" s="104">
        <v>30.48</v>
      </c>
      <c r="E47" s="157">
        <f aca="true" t="shared" si="5" ref="E47:F49">C47/454*1000</f>
        <v>0.13215859030837004</v>
      </c>
      <c r="F47" s="104">
        <f t="shared" si="5"/>
        <v>67.13656387665198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</v>
      </c>
      <c r="C48" s="157">
        <v>0.06</v>
      </c>
      <c r="D48" s="104">
        <v>30.59</v>
      </c>
      <c r="E48" s="157">
        <f t="shared" si="5"/>
        <v>0.13215859030837004</v>
      </c>
      <c r="F48" s="104">
        <f t="shared" si="5"/>
        <v>67.37885462555066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99</v>
      </c>
      <c r="C49" s="157">
        <v>0.06</v>
      </c>
      <c r="D49" s="104">
        <v>30.79</v>
      </c>
      <c r="E49" s="157">
        <f t="shared" si="5"/>
        <v>0.13215859030837004</v>
      </c>
      <c r="F49" s="104">
        <f t="shared" si="5"/>
        <v>67.81938325991189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6.5" thickBot="1">
      <c r="B51" s="30" t="s">
        <v>26</v>
      </c>
      <c r="C51" s="138" t="s">
        <v>27</v>
      </c>
      <c r="D51" s="139"/>
      <c r="E51" s="138" t="s">
        <v>6</v>
      </c>
      <c r="F51" s="139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93</v>
      </c>
      <c r="C52" s="15">
        <v>0.05</v>
      </c>
      <c r="D52" s="109">
        <v>10.97</v>
      </c>
      <c r="E52" s="15">
        <f aca="true" t="shared" si="6" ref="E52:F54">C52*22.0462</f>
        <v>1.10231</v>
      </c>
      <c r="F52" s="104">
        <f t="shared" si="6"/>
        <v>241.846814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8</v>
      </c>
      <c r="C53" s="15">
        <v>0.05</v>
      </c>
      <c r="D53" s="109">
        <v>11.29</v>
      </c>
      <c r="E53" s="15">
        <f t="shared" si="6"/>
        <v>1.10231</v>
      </c>
      <c r="F53" s="104">
        <f t="shared" si="6"/>
        <v>248.90159799999998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99</v>
      </c>
      <c r="C54" s="15">
        <v>0.05</v>
      </c>
      <c r="D54" s="109">
        <v>11.46</v>
      </c>
      <c r="E54" s="15">
        <f t="shared" si="6"/>
        <v>1.10231</v>
      </c>
      <c r="F54" s="104">
        <f t="shared" si="6"/>
        <v>252.649452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28</v>
      </c>
      <c r="C56" s="138" t="s">
        <v>29</v>
      </c>
      <c r="D56" s="139"/>
      <c r="E56" s="138" t="s">
        <v>30</v>
      </c>
      <c r="F56" s="139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95</v>
      </c>
      <c r="C57" s="15">
        <v>0.004</v>
      </c>
      <c r="D57" s="109">
        <v>1.395</v>
      </c>
      <c r="E57" s="15">
        <f aca="true" t="shared" si="7" ref="E57:F59">C57/3.785</f>
        <v>0.0010568031704095112</v>
      </c>
      <c r="F57" s="104">
        <f t="shared" si="7"/>
        <v>0.36856010568031705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93</v>
      </c>
      <c r="C58" s="15">
        <v>0.004</v>
      </c>
      <c r="D58" s="109">
        <v>1.413</v>
      </c>
      <c r="E58" s="15">
        <f t="shared" si="7"/>
        <v>0.0010568031704095112</v>
      </c>
      <c r="F58" s="104">
        <f t="shared" si="7"/>
        <v>0.37331571994715984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101</v>
      </c>
      <c r="C59" s="15">
        <v>0.004</v>
      </c>
      <c r="D59" s="109">
        <v>1.43</v>
      </c>
      <c r="E59" s="15">
        <f t="shared" si="7"/>
        <v>0.0010568031704095112</v>
      </c>
      <c r="F59" s="104">
        <f t="shared" si="7"/>
        <v>0.3778071334214002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31</v>
      </c>
      <c r="C61" s="138" t="s">
        <v>32</v>
      </c>
      <c r="D61" s="139"/>
      <c r="E61" s="138" t="s">
        <v>33</v>
      </c>
      <c r="F61" s="139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102</v>
      </c>
      <c r="C62" s="133">
        <v>0.0005</v>
      </c>
      <c r="D62" s="113">
        <v>0.78175</v>
      </c>
      <c r="E62" s="133">
        <f>C62/454*100</f>
        <v>0.00011013215859030836</v>
      </c>
      <c r="F62" s="111">
        <f>D62/454*1000</f>
        <v>1.7219162995594712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94</v>
      </c>
      <c r="C63" s="133">
        <v>0.01125</v>
      </c>
      <c r="D63" s="113">
        <v>0.75125</v>
      </c>
      <c r="E63" s="133">
        <f>C63/454*100</f>
        <v>0.0024779735682819385</v>
      </c>
      <c r="F63" s="111">
        <f>D63/454*1000</f>
        <v>1.654735682819383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93</v>
      </c>
      <c r="C64" s="133">
        <v>0.0125</v>
      </c>
      <c r="D64" s="113">
        <v>0.7605</v>
      </c>
      <c r="E64" s="133">
        <f>C64/454*100</f>
        <v>0.0027533039647577094</v>
      </c>
      <c r="F64" s="111">
        <f>D64/454*1000</f>
        <v>1.6751101321585902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34</v>
      </c>
      <c r="C66" s="147" t="s">
        <v>32</v>
      </c>
      <c r="D66" s="147"/>
      <c r="E66" s="138" t="s">
        <v>35</v>
      </c>
      <c r="F66" s="139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97</v>
      </c>
      <c r="C67" s="137">
        <v>0.0032</v>
      </c>
      <c r="D67" s="108">
        <v>0.1415</v>
      </c>
      <c r="E67" s="137">
        <f>C67/454*1000000</f>
        <v>7.048458149779736</v>
      </c>
      <c r="F67" s="48">
        <f>D67/454*1000000</f>
        <v>311.6740088105727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98</v>
      </c>
      <c r="C68" s="137">
        <v>0.0023</v>
      </c>
      <c r="D68" s="108" t="s">
        <v>96</v>
      </c>
      <c r="E68" s="137">
        <f>C68/454*1000000</f>
        <v>5.066079295154185</v>
      </c>
      <c r="F68" s="104" t="s">
        <v>96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36</v>
      </c>
      <c r="C69" s="137">
        <v>0.0018</v>
      </c>
      <c r="D69" s="108" t="s">
        <v>96</v>
      </c>
      <c r="E69" s="137">
        <f>C69/454*1000000</f>
        <v>3.9647577092511015</v>
      </c>
      <c r="F69" s="104" t="s">
        <v>96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37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38</v>
      </c>
      <c r="E74" s="49" t="s">
        <v>39</v>
      </c>
      <c r="F74" s="49" t="s">
        <v>40</v>
      </c>
      <c r="G74" s="49" t="s">
        <v>41</v>
      </c>
      <c r="H74" s="49" t="s">
        <v>42</v>
      </c>
      <c r="I74" s="49" t="s">
        <v>43</v>
      </c>
      <c r="J74" s="49" t="s">
        <v>44</v>
      </c>
      <c r="K74" s="49" t="s">
        <v>45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46</v>
      </c>
      <c r="D75" s="91" t="s">
        <v>47</v>
      </c>
      <c r="E75" s="92">
        <v>1.0857</v>
      </c>
      <c r="F75" s="92">
        <v>0.0085</v>
      </c>
      <c r="G75" s="92">
        <v>1.4214</v>
      </c>
      <c r="H75" s="92">
        <v>0.9875</v>
      </c>
      <c r="I75" s="92">
        <v>0.6986</v>
      </c>
      <c r="J75" s="92">
        <v>0.6926</v>
      </c>
      <c r="K75" s="92">
        <v>0.1283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48</v>
      </c>
      <c r="D76" s="93">
        <v>0.9211</v>
      </c>
      <c r="E76" s="93" t="s">
        <v>96</v>
      </c>
      <c r="F76" s="93">
        <v>0.0078</v>
      </c>
      <c r="G76" s="93">
        <v>1.3092</v>
      </c>
      <c r="H76" s="93">
        <v>0.9095</v>
      </c>
      <c r="I76" s="93">
        <v>0.6435</v>
      </c>
      <c r="J76" s="93">
        <v>0.6379</v>
      </c>
      <c r="K76" s="130">
        <v>0.1181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49</v>
      </c>
      <c r="D77" s="129">
        <v>117.81</v>
      </c>
      <c r="E77" s="92">
        <v>127.9063</v>
      </c>
      <c r="F77" s="92" t="s">
        <v>96</v>
      </c>
      <c r="G77" s="92">
        <v>167.4551</v>
      </c>
      <c r="H77" s="92">
        <v>116.3326</v>
      </c>
      <c r="I77" s="92">
        <v>82.304</v>
      </c>
      <c r="J77" s="92">
        <v>81.5952</v>
      </c>
      <c r="K77" s="92">
        <v>15.1093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50</v>
      </c>
      <c r="D78" s="93">
        <v>0.7035</v>
      </c>
      <c r="E78" s="93">
        <v>0.7638</v>
      </c>
      <c r="F78" s="130">
        <v>0.006</v>
      </c>
      <c r="G78" s="93" t="s">
        <v>47</v>
      </c>
      <c r="H78" s="130">
        <v>0.6947</v>
      </c>
      <c r="I78" s="93">
        <v>0.4915</v>
      </c>
      <c r="J78" s="93">
        <v>0.4873</v>
      </c>
      <c r="K78" s="93">
        <v>0.0902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51</v>
      </c>
      <c r="D79" s="92">
        <v>1.0127</v>
      </c>
      <c r="E79" s="92">
        <v>1.0995</v>
      </c>
      <c r="F79" s="92">
        <v>0.0086</v>
      </c>
      <c r="G79" s="92">
        <v>1.4395</v>
      </c>
      <c r="H79" s="92" t="s">
        <v>47</v>
      </c>
      <c r="I79" s="92">
        <v>0.7075</v>
      </c>
      <c r="J79" s="129">
        <v>0.7014</v>
      </c>
      <c r="K79" s="129">
        <v>0.1299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52</v>
      </c>
      <c r="D80" s="93">
        <v>1.4314</v>
      </c>
      <c r="E80" s="93">
        <v>1.5541</v>
      </c>
      <c r="F80" s="93">
        <v>0.0122</v>
      </c>
      <c r="G80" s="130">
        <v>2.0346</v>
      </c>
      <c r="H80" s="130">
        <v>1.4134</v>
      </c>
      <c r="I80" s="130" t="s">
        <v>96</v>
      </c>
      <c r="J80" s="93">
        <v>0.9914</v>
      </c>
      <c r="K80" s="93">
        <v>0.1836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53</v>
      </c>
      <c r="D81" s="129">
        <v>1.4438</v>
      </c>
      <c r="E81" s="92">
        <v>1.5676</v>
      </c>
      <c r="F81" s="92">
        <v>0.0123</v>
      </c>
      <c r="G81" s="92">
        <v>2.0523</v>
      </c>
      <c r="H81" s="92">
        <v>1.4257</v>
      </c>
      <c r="I81" s="92">
        <v>1.0087</v>
      </c>
      <c r="J81" s="92" t="s">
        <v>96</v>
      </c>
      <c r="K81" s="129">
        <v>0.1852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54</v>
      </c>
      <c r="D82" s="130">
        <v>7.7972</v>
      </c>
      <c r="E82" s="93">
        <v>8.4654</v>
      </c>
      <c r="F82" s="130">
        <v>0.0662</v>
      </c>
      <c r="G82" s="93">
        <v>11.0829</v>
      </c>
      <c r="H82" s="93">
        <v>7.6994</v>
      </c>
      <c r="I82" s="93">
        <v>5.4473</v>
      </c>
      <c r="J82" s="93">
        <v>5.4003</v>
      </c>
      <c r="K82" s="93" t="s">
        <v>47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55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56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57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58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59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60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61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62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63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64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65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66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67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68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69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70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8" t="s">
        <v>71</v>
      </c>
      <c r="C102" s="149"/>
      <c r="D102" s="149"/>
      <c r="E102" s="149"/>
      <c r="F102" s="149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50" t="s">
        <v>72</v>
      </c>
      <c r="C103" s="149"/>
      <c r="D103" s="149"/>
      <c r="E103" s="149"/>
      <c r="F103" s="149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50" t="s">
        <v>73</v>
      </c>
      <c r="C104" s="149"/>
      <c r="D104" s="149"/>
      <c r="E104" s="149"/>
      <c r="F104" s="149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50" t="s">
        <v>74</v>
      </c>
      <c r="C105" s="149"/>
      <c r="D105" s="149"/>
      <c r="E105" s="149"/>
      <c r="F105" s="14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50" t="s">
        <v>75</v>
      </c>
      <c r="C106" s="149"/>
      <c r="D106" s="149"/>
      <c r="E106" s="149"/>
      <c r="F106" s="14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50" t="s">
        <v>76</v>
      </c>
      <c r="C107" s="149"/>
      <c r="D107" s="149"/>
      <c r="E107" s="149"/>
      <c r="F107" s="14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50" t="s">
        <v>77</v>
      </c>
      <c r="C108" s="149"/>
      <c r="D108" s="149"/>
      <c r="E108" s="149"/>
      <c r="F108" s="14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52" t="s">
        <v>78</v>
      </c>
      <c r="C109" s="149"/>
      <c r="D109" s="149"/>
      <c r="E109" s="149"/>
      <c r="F109" s="149"/>
    </row>
    <row r="111" spans="2:6" ht="15.75">
      <c r="B111" s="51" t="s">
        <v>79</v>
      </c>
      <c r="C111" s="153"/>
      <c r="D111" s="154"/>
      <c r="E111" s="154"/>
      <c r="F111" s="155"/>
    </row>
    <row r="112" spans="2:6" ht="30.75" customHeight="1">
      <c r="B112" s="51" t="s">
        <v>80</v>
      </c>
      <c r="C112" s="146" t="s">
        <v>81</v>
      </c>
      <c r="D112" s="146"/>
      <c r="E112" s="146" t="s">
        <v>82</v>
      </c>
      <c r="F112" s="146"/>
    </row>
    <row r="113" spans="2:6" ht="30.75" customHeight="1">
      <c r="B113" s="51" t="s">
        <v>83</v>
      </c>
      <c r="C113" s="146" t="s">
        <v>84</v>
      </c>
      <c r="D113" s="146"/>
      <c r="E113" s="146" t="s">
        <v>85</v>
      </c>
      <c r="F113" s="146"/>
    </row>
    <row r="114" spans="2:6" ht="15" customHeight="1">
      <c r="B114" s="151" t="s">
        <v>86</v>
      </c>
      <c r="C114" s="146" t="s">
        <v>87</v>
      </c>
      <c r="D114" s="146"/>
      <c r="E114" s="146" t="s">
        <v>88</v>
      </c>
      <c r="F114" s="146"/>
    </row>
    <row r="115" spans="2:6" ht="15">
      <c r="B115" s="151"/>
      <c r="C115" s="146"/>
      <c r="D115" s="146"/>
      <c r="E115" s="146"/>
      <c r="F115" s="146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2016-01-26T07:10:59Z</dcterms:modified>
  <cp:category/>
  <cp:version/>
  <cp:contentType/>
  <cp:contentStatus/>
</cp:coreProperties>
</file>