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<sst xmlns="http://schemas.openxmlformats.org/spreadsheetml/2006/main" count="145" uniqueCount="105">
  <si>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</si>
  <si>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</si>
  <si>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</si>
  <si>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</si>
  <si>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</si>
  <si>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</si>
  <si>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</si>
  <si>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</si>
  <si>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</si>
  <si>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</si>
  <si>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</si>
  <si>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</si>
  <si>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</si>
  <si>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</si>
  <si>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</si>
  <si>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</si>
  <si>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</si>
  <si>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</si>
  <si>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</si>
  <si>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</si>
  <si>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</si>
  <si>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</si>
  <si>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</si>
  <si>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</si>
  <si>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</si>
  <si>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</si>
  <si>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</si>
  <si>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</si>
  <si>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</si>
  <si>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</si>
  <si>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</si>
  <si>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</si>
  <si>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</si>
  <si>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</si>
  <si>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</si>
  <si>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</si>
  <si>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</si>
  <si>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</si>
  <si>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</si>
  <si>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</si>
  <si>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</si>
  <si>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</si>
  <si>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</si>
  <si>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</si>
  <si>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</si>
  <si>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</si>
  <si>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</si>
  <si>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</si>
  <si>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</si>
  <si>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</si>
  <si>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</si>
  <si>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</si>
  <si>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</si>
  <si>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</si>
  <si>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</si>
  <si>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</si>
  <si>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</si>
  <si>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</si>
  <si>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</si>
  <si>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</si>
  <si>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</si>
  <si>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</si>
  <si>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</si>
  <si>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</si>
  <si>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</si>
  <si>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</si>
  <si>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</si>
  <si>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</si>
  <si>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</si>
  <si>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</si>
  <si>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</si>
  <si>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</si>
  <si>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</si>
  <si>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</si>
  <si>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</si>
  <si>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</si>
  <si>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</si>
  <si>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</si>
  <si>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</si>
  <si>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</si>
  <si>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</si>
  <si>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</si>
  <si>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</si>
  <si>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</si>
  <si>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</si>
  <si>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</si>
  <si>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Лондон - Грудень'14</t>
  </si>
  <si>
    <t>Euronext - Березень'15 (€/МT)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</si>
  <si>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</si>
  <si>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</si>
  <si>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</si>
  <si>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</si>
  <si>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</si>
  <si>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CME - Грудень '14</t>
  </si>
  <si>
    <t>CME - Січень'15</t>
  </si>
  <si>
    <t>Euronext - Серпень'15 (€/МT)</t>
  </si>
  <si>
    <t>CBOT - Грудень '15</t>
  </si>
  <si>
    <t>Euronext - Січень'15 (€/МT)</t>
  </si>
  <si>
    <t>Euronext - Травень '15 (€/МT)</t>
  </si>
  <si>
    <t>Euronext - Червень'15 (€/МT)</t>
  </si>
  <si>
    <t>CBOT - Травень '15</t>
  </si>
  <si>
    <t>CBOT - Лютий '15</t>
  </si>
  <si>
    <t>CME - Лютий'15</t>
  </si>
  <si>
    <t>CBOT - Липень'15</t>
  </si>
  <si>
    <t>24 Грудня 2014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</si>
</sst>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49">
      <selection activeCell="C71" sqref="C71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41" t="s">
        <v>104</v>
      </c>
      <c r="D4" s="142"/>
      <c r="E4" s="142"/>
      <c r="F4" s="143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9" t="s">
        <v>5</v>
      </c>
      <c r="D6" s="140"/>
      <c r="E6" s="138" t="s">
        <v>6</v>
      </c>
      <c r="F6" s="138"/>
      <c r="G6" s="29"/>
      <c r="I6"/>
    </row>
    <row r="7" spans="2:8" s="6" customFormat="1" ht="15">
      <c r="B7" s="89" t="s">
        <v>84</v>
      </c>
      <c r="C7" s="92">
        <v>0.062</v>
      </c>
      <c r="D7" s="7">
        <v>4.076</v>
      </c>
      <c r="E7" s="92">
        <f aca="true" t="shared" si="0" ref="E7:F9">C7*39.3683</f>
        <v>2.4408345999999996</v>
      </c>
      <c r="F7" s="13">
        <f t="shared" si="0"/>
        <v>160.4651908</v>
      </c>
      <c r="G7" s="31"/>
      <c r="H7" s="31"/>
    </row>
    <row r="8" spans="2:8" s="6" customFormat="1" ht="15">
      <c r="B8" s="89" t="s">
        <v>89</v>
      </c>
      <c r="C8" s="92">
        <v>0.062</v>
      </c>
      <c r="D8" s="118">
        <v>4.162</v>
      </c>
      <c r="E8" s="92">
        <f t="shared" si="0"/>
        <v>2.4408345999999996</v>
      </c>
      <c r="F8" s="13">
        <f t="shared" si="0"/>
        <v>163.8508646</v>
      </c>
      <c r="G8" s="29"/>
      <c r="H8" s="29"/>
    </row>
    <row r="9" spans="2:17" s="6" customFormat="1" ht="15">
      <c r="B9" s="89" t="s">
        <v>103</v>
      </c>
      <c r="C9" s="92">
        <v>0.054</v>
      </c>
      <c r="D9" s="7">
        <v>4.23</v>
      </c>
      <c r="E9" s="92">
        <f t="shared" si="0"/>
        <v>2.1258882</v>
      </c>
      <c r="F9" s="13">
        <f t="shared" si="0"/>
        <v>166.527909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38" t="s">
        <v>7</v>
      </c>
      <c r="D11" s="138"/>
      <c r="E11" s="139" t="s">
        <v>6</v>
      </c>
      <c r="F11" s="140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97</v>
      </c>
      <c r="C12" s="124">
        <v>2.22</v>
      </c>
      <c r="D12" s="88">
        <v>161.5</v>
      </c>
      <c r="E12" s="124">
        <f>C12/D77</f>
        <v>2.722590139808683</v>
      </c>
      <c r="F12" s="117">
        <f>D12/D77</f>
        <v>198.06230071130733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124">
        <v>1.2</v>
      </c>
      <c r="D13" s="88">
        <v>169.25</v>
      </c>
      <c r="E13" s="124">
        <f>C13/D77</f>
        <v>1.471670345842531</v>
      </c>
      <c r="F13" s="117">
        <f>D13/D77</f>
        <v>207.56683836154033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99</v>
      </c>
      <c r="C14" s="124">
        <v>1.02</v>
      </c>
      <c r="D14" s="88">
        <v>173.75</v>
      </c>
      <c r="E14" s="124">
        <f>C14/D77</f>
        <v>1.2509197939661516</v>
      </c>
      <c r="F14" s="117">
        <f>D14/D77</f>
        <v>213.08560215844983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39" t="s">
        <v>5</v>
      </c>
      <c r="D16" s="140"/>
      <c r="E16" s="138" t="s">
        <v>6</v>
      </c>
      <c r="F16" s="138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84</v>
      </c>
      <c r="C17" s="92">
        <v>0.24</v>
      </c>
      <c r="D17" s="7">
        <v>6.114</v>
      </c>
      <c r="E17" s="92">
        <f aca="true" t="shared" si="1" ref="E17:F19">C17*36.7437</f>
        <v>8.818487999999999</v>
      </c>
      <c r="F17" s="13">
        <f t="shared" si="1"/>
        <v>224.65098179999998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89</v>
      </c>
      <c r="C18" s="92">
        <v>0.232</v>
      </c>
      <c r="D18" s="7">
        <v>6.152</v>
      </c>
      <c r="E18" s="92">
        <f t="shared" si="1"/>
        <v>8.524538399999999</v>
      </c>
      <c r="F18" s="13">
        <f t="shared" si="1"/>
        <v>226.0472424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103</v>
      </c>
      <c r="C19" s="92">
        <v>0.224</v>
      </c>
      <c r="D19" s="7">
        <v>6.164</v>
      </c>
      <c r="E19" s="92">
        <f t="shared" si="1"/>
        <v>8.2305888</v>
      </c>
      <c r="F19" s="13">
        <f t="shared" si="1"/>
        <v>226.48816679999996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38" t="s">
        <v>9</v>
      </c>
      <c r="D21" s="138"/>
      <c r="E21" s="139" t="s">
        <v>10</v>
      </c>
      <c r="F21" s="140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97</v>
      </c>
      <c r="C22" s="124">
        <v>0.37</v>
      </c>
      <c r="D22" s="117">
        <v>201</v>
      </c>
      <c r="E22" s="124">
        <f>C22/D77</f>
        <v>0.45376502330144713</v>
      </c>
      <c r="F22" s="117">
        <f>D22/D77</f>
        <v>246.504782928624</v>
      </c>
      <c r="G22" s="40"/>
      <c r="H22" s="41"/>
      <c r="I22" s="82"/>
      <c r="J22" s="82"/>
      <c r="K22" s="82"/>
      <c r="L22" s="82"/>
      <c r="M22" s="82"/>
      <c r="N22" s="81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124">
        <v>0.12</v>
      </c>
      <c r="D23" s="88">
        <v>202.25</v>
      </c>
      <c r="E23" s="124">
        <f>C23/D77</f>
        <v>0.14716703458425312</v>
      </c>
      <c r="F23" s="117">
        <f>D23/D77</f>
        <v>248.03777287220996</v>
      </c>
      <c r="G23" s="40"/>
      <c r="H23" s="41"/>
      <c r="I23" s="82"/>
      <c r="J23" s="82"/>
      <c r="K23" s="82"/>
      <c r="L23" s="82"/>
      <c r="M23" s="82"/>
      <c r="N23" s="82"/>
      <c r="O23" s="81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98</v>
      </c>
      <c r="C24" s="124">
        <v>0.37</v>
      </c>
      <c r="D24" s="88">
        <v>202.25</v>
      </c>
      <c r="E24" s="124">
        <f>C24/D77</f>
        <v>0.45376502330144713</v>
      </c>
      <c r="F24" s="117">
        <f>D24/D77</f>
        <v>248.03777287220996</v>
      </c>
      <c r="G24" s="40"/>
      <c r="H24" s="41"/>
      <c r="I24" s="82"/>
      <c r="J24" s="82"/>
      <c r="K24" s="82"/>
      <c r="L24" s="82"/>
      <c r="M24" s="82"/>
      <c r="N24" s="82"/>
      <c r="O24" s="82"/>
      <c r="P24" s="81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82"/>
      <c r="N25" s="82"/>
      <c r="O25" s="82"/>
      <c r="P25" s="82"/>
      <c r="Q25" s="81"/>
      <c r="R25" s="82"/>
      <c r="S25" s="59"/>
      <c r="T25" s="59"/>
      <c r="U25" s="59"/>
    </row>
    <row r="26" spans="2:21" ht="15.75">
      <c r="B26" s="32" t="s">
        <v>11</v>
      </c>
      <c r="C26" s="138" t="s">
        <v>12</v>
      </c>
      <c r="D26" s="138"/>
      <c r="E26" s="138" t="s">
        <v>10</v>
      </c>
      <c r="F26" s="138"/>
      <c r="G26" s="29"/>
      <c r="H26" s="29"/>
      <c r="I26" s="82"/>
      <c r="J26" s="82"/>
      <c r="K26" s="82"/>
      <c r="L26" s="82"/>
      <c r="M26" s="82"/>
      <c r="N26" s="8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88</v>
      </c>
      <c r="C27" s="124">
        <v>0.43</v>
      </c>
      <c r="D27" s="88">
        <v>353.5</v>
      </c>
      <c r="E27" s="124">
        <f>C27/D77</f>
        <v>0.5273485405935737</v>
      </c>
      <c r="F27" s="117">
        <f>D27/D77</f>
        <v>433.5295560461123</v>
      </c>
      <c r="G27" s="29"/>
      <c r="H27" s="29"/>
      <c r="I27" s="82"/>
      <c r="J27" s="82"/>
      <c r="K27" s="82"/>
      <c r="L27" s="82"/>
      <c r="M27" s="82"/>
      <c r="N27" s="82"/>
      <c r="O27" s="81"/>
      <c r="P27" s="82"/>
      <c r="Q27" s="82"/>
      <c r="R27" s="82"/>
    </row>
    <row r="28" spans="2:18" s="6" customFormat="1" ht="18" customHeight="1">
      <c r="B28" s="83" t="s">
        <v>87</v>
      </c>
      <c r="C28" s="124">
        <v>0.07</v>
      </c>
      <c r="D28" s="88">
        <v>346.75</v>
      </c>
      <c r="E28" s="124">
        <f>C28/$D$77</f>
        <v>0.08584743684081433</v>
      </c>
      <c r="F28" s="117">
        <f>D28/$D$77</f>
        <v>425.2514103507481</v>
      </c>
      <c r="G28" s="29"/>
      <c r="H28" s="29"/>
      <c r="J28" s="82"/>
      <c r="K28" s="82"/>
      <c r="L28" s="82"/>
      <c r="M28" s="82"/>
      <c r="N28" s="82"/>
      <c r="O28" s="82"/>
      <c r="P28" s="81"/>
      <c r="Q28" s="82"/>
      <c r="R28" s="82"/>
    </row>
    <row r="29" spans="2:18" s="6" customFormat="1" ht="18" customHeight="1">
      <c r="B29" s="83" t="s">
        <v>95</v>
      </c>
      <c r="C29" s="124">
        <v>0.22</v>
      </c>
      <c r="D29" s="113">
        <v>347.25</v>
      </c>
      <c r="E29" s="124">
        <f>C29/$D$77</f>
        <v>0.26980623007113075</v>
      </c>
      <c r="F29" s="117">
        <f>D29/$D$77</f>
        <v>425.8646063281825</v>
      </c>
      <c r="G29" s="29"/>
      <c r="H29" s="29"/>
      <c r="J29" s="82"/>
      <c r="K29" s="82"/>
      <c r="L29" s="82"/>
      <c r="M29" s="82"/>
      <c r="N29" s="82"/>
      <c r="O29" s="82"/>
      <c r="P29" s="82"/>
      <c r="Q29" s="81"/>
      <c r="R29" s="82"/>
    </row>
    <row r="30" spans="2:18" ht="15.75">
      <c r="B30" s="83"/>
      <c r="C30" s="111"/>
      <c r="E30" s="111"/>
      <c r="F30" s="112"/>
      <c r="G30" s="29"/>
      <c r="H30" s="29"/>
      <c r="I30" s="6"/>
      <c r="J30" s="82"/>
      <c r="K30" s="82"/>
      <c r="L30" s="82"/>
      <c r="M30" s="82"/>
      <c r="N30" s="82"/>
      <c r="O30" s="81"/>
      <c r="P30" s="82"/>
      <c r="Q30" s="82"/>
      <c r="R30" s="82"/>
    </row>
    <row r="31" spans="2:18" ht="15.75">
      <c r="B31" s="32" t="s">
        <v>13</v>
      </c>
      <c r="C31" s="128" t="s">
        <v>5</v>
      </c>
      <c r="D31" s="129"/>
      <c r="E31" s="128" t="s">
        <v>6</v>
      </c>
      <c r="F31" s="129"/>
      <c r="G31" s="29"/>
      <c r="H31" s="29"/>
      <c r="I31" s="6"/>
      <c r="J31" s="82"/>
      <c r="K31" s="82"/>
      <c r="L31" s="82"/>
      <c r="M31" s="82"/>
      <c r="N31" s="82"/>
      <c r="O31" s="82"/>
      <c r="P31" s="81"/>
      <c r="Q31" s="82"/>
      <c r="R31" s="82"/>
    </row>
    <row r="32" spans="2:18" s="6" customFormat="1" ht="15.75">
      <c r="B32" s="89" t="s">
        <v>84</v>
      </c>
      <c r="C32" s="92">
        <v>0.012</v>
      </c>
      <c r="D32" s="7">
        <v>3.076</v>
      </c>
      <c r="E32" s="92">
        <f aca="true" t="shared" si="2" ref="E32:F34">C32*58.0164</f>
        <v>0.6961968</v>
      </c>
      <c r="F32" s="13">
        <f t="shared" si="2"/>
        <v>178.45844639999999</v>
      </c>
      <c r="G32" s="106"/>
      <c r="H32" s="29"/>
      <c r="J32" s="82"/>
      <c r="K32" s="82"/>
      <c r="L32" s="82"/>
      <c r="M32" s="82"/>
      <c r="N32" s="82"/>
      <c r="O32" s="82"/>
      <c r="P32" s="82"/>
      <c r="Q32" s="81"/>
      <c r="R32" s="82"/>
    </row>
    <row r="33" spans="2:18" s="6" customFormat="1" ht="15.75">
      <c r="B33" s="89" t="s">
        <v>89</v>
      </c>
      <c r="C33" s="92">
        <v>0.01</v>
      </c>
      <c r="D33" s="7">
        <v>3.104</v>
      </c>
      <c r="E33" s="92">
        <f t="shared" si="2"/>
        <v>0.580164</v>
      </c>
      <c r="F33" s="13">
        <f t="shared" si="2"/>
        <v>180.0829056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103</v>
      </c>
      <c r="C34" s="92">
        <v>0.006</v>
      </c>
      <c r="D34" s="7">
        <v>3.136</v>
      </c>
      <c r="E34" s="92">
        <f t="shared" si="2"/>
        <v>0.3480984</v>
      </c>
      <c r="F34" s="13">
        <f t="shared" si="2"/>
        <v>181.9394304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28" t="s">
        <v>5</v>
      </c>
      <c r="D36" s="129"/>
      <c r="E36" s="128" t="s">
        <v>6</v>
      </c>
      <c r="F36" s="129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90</v>
      </c>
      <c r="C37" s="92">
        <v>0.096</v>
      </c>
      <c r="D37" s="14">
        <v>10.286</v>
      </c>
      <c r="E37" s="92">
        <f aca="true" t="shared" si="3" ref="E37:F39">C37*36.7437</f>
        <v>3.5273952</v>
      </c>
      <c r="F37" s="13">
        <f t="shared" si="3"/>
        <v>377.9456982</v>
      </c>
      <c r="G37" s="107"/>
      <c r="H37" s="29"/>
      <c r="J37" s="82"/>
      <c r="K37" s="82"/>
      <c r="L37" s="82"/>
      <c r="M37" s="82"/>
      <c r="N37" s="82"/>
      <c r="O37" s="82"/>
      <c r="P37" s="82"/>
      <c r="Q37" s="121"/>
    </row>
    <row r="38" spans="2:13" s="6" customFormat="1" ht="15" customHeight="1">
      <c r="B38" s="89" t="s">
        <v>85</v>
      </c>
      <c r="C38" s="92">
        <v>0.104</v>
      </c>
      <c r="D38" s="72">
        <v>10.352</v>
      </c>
      <c r="E38" s="92">
        <f t="shared" si="3"/>
        <v>3.8213447999999994</v>
      </c>
      <c r="F38" s="13">
        <f t="shared" si="3"/>
        <v>380.3707824</v>
      </c>
      <c r="G38" s="31"/>
      <c r="H38" s="29"/>
      <c r="K38" s="28"/>
      <c r="L38" s="28"/>
      <c r="M38" s="28"/>
    </row>
    <row r="39" spans="2:13" s="6" customFormat="1" ht="15">
      <c r="B39" s="89" t="s">
        <v>100</v>
      </c>
      <c r="C39" s="92">
        <v>0.106</v>
      </c>
      <c r="D39" s="14">
        <v>10.424</v>
      </c>
      <c r="E39" s="92">
        <f t="shared" si="3"/>
        <v>3.8948321999999997</v>
      </c>
      <c r="F39" s="13">
        <f t="shared" si="3"/>
        <v>383.01632879999994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28" t="s">
        <v>16</v>
      </c>
      <c r="D41" s="129"/>
      <c r="E41" s="128" t="s">
        <v>6</v>
      </c>
      <c r="F41" s="129"/>
      <c r="G41" s="35"/>
      <c r="H41" s="35"/>
      <c r="I41" s="27"/>
      <c r="J41" s="6"/>
    </row>
    <row r="42" spans="2:13" s="27" customFormat="1" ht="15.75" thickBot="1">
      <c r="B42" s="89" t="s">
        <v>90</v>
      </c>
      <c r="C42" s="125">
        <v>0.1</v>
      </c>
      <c r="D42" s="122">
        <v>371.4</v>
      </c>
      <c r="E42" s="124">
        <f aca="true" t="shared" si="4" ref="E42:F44">C42*1.1023</f>
        <v>0.11023000000000001</v>
      </c>
      <c r="F42" s="123">
        <f t="shared" si="4"/>
        <v>409.39422</v>
      </c>
      <c r="G42" s="31"/>
      <c r="H42" s="29"/>
      <c r="K42" s="6"/>
      <c r="L42" s="6"/>
      <c r="M42" s="6"/>
    </row>
    <row r="43" spans="2:19" s="27" customFormat="1" ht="15.75" thickBot="1">
      <c r="B43" s="89" t="s">
        <v>85</v>
      </c>
      <c r="C43" s="119">
        <v>2.6</v>
      </c>
      <c r="D43" s="123">
        <v>355.7</v>
      </c>
      <c r="E43" s="80">
        <f t="shared" si="4"/>
        <v>2.8659800000000004</v>
      </c>
      <c r="F43" s="123">
        <f t="shared" si="4"/>
        <v>392.08811000000003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100</v>
      </c>
      <c r="C44" s="119">
        <v>3.1</v>
      </c>
      <c r="D44" s="123">
        <v>347.8</v>
      </c>
      <c r="E44" s="80">
        <f t="shared" si="4"/>
        <v>3.4171300000000002</v>
      </c>
      <c r="F44" s="123">
        <f t="shared" si="4"/>
        <v>383.37994000000003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28" t="s">
        <v>18</v>
      </c>
      <c r="D46" s="129"/>
      <c r="E46" s="128" t="s">
        <v>19</v>
      </c>
      <c r="F46" s="129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90</v>
      </c>
      <c r="C47" s="80">
        <v>0.29</v>
      </c>
      <c r="D47" s="13">
        <v>31.93</v>
      </c>
      <c r="E47" s="80">
        <f aca="true" t="shared" si="5" ref="E47:F49">C47/454*1000</f>
        <v>0.6387665198237885</v>
      </c>
      <c r="F47" s="13">
        <f t="shared" si="5"/>
        <v>70.33039647577093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85</v>
      </c>
      <c r="C48" s="80">
        <v>0.31</v>
      </c>
      <c r="D48" s="88">
        <v>32.05</v>
      </c>
      <c r="E48" s="80">
        <f t="shared" si="5"/>
        <v>0.6828193832599119</v>
      </c>
      <c r="F48" s="13">
        <f t="shared" si="5"/>
        <v>70.59471365638765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100</v>
      </c>
      <c r="C49" s="80">
        <v>0.31</v>
      </c>
      <c r="D49" s="88">
        <v>32.27</v>
      </c>
      <c r="E49" s="80">
        <f t="shared" si="5"/>
        <v>0.6828193832599119</v>
      </c>
      <c r="F49" s="13">
        <f t="shared" si="5"/>
        <v>71.07929515418503</v>
      </c>
      <c r="G49" s="29"/>
      <c r="H49" s="29"/>
      <c r="I49" s="6"/>
      <c r="J49" s="81"/>
      <c r="K49" s="82"/>
      <c r="L49" s="82"/>
      <c r="M49" s="82"/>
      <c r="N49" s="82"/>
      <c r="O49" s="82"/>
      <c r="P49" s="82"/>
      <c r="Q49" s="82"/>
      <c r="R49" s="102"/>
      <c r="S49" s="77"/>
      <c r="T49" s="77"/>
      <c r="U49" s="77"/>
    </row>
    <row r="50" spans="2:21" ht="16.5" thickBot="1">
      <c r="B50" s="30"/>
      <c r="C50" s="111"/>
      <c r="D50" s="113"/>
      <c r="E50" s="111"/>
      <c r="F50" s="110"/>
      <c r="G50" s="29"/>
      <c r="H50" s="29"/>
      <c r="I50" s="6"/>
      <c r="J50" s="82"/>
      <c r="K50" s="81"/>
      <c r="L50" s="82"/>
      <c r="M50" s="82"/>
      <c r="N50" s="82"/>
      <c r="O50" s="82"/>
      <c r="P50" s="82"/>
      <c r="Q50" s="82"/>
      <c r="R50" s="82"/>
      <c r="S50" s="77"/>
      <c r="T50" s="77"/>
      <c r="U50" s="77"/>
    </row>
    <row r="51" spans="2:21" ht="16.5" thickBot="1">
      <c r="B51" s="32" t="s">
        <v>20</v>
      </c>
      <c r="C51" s="128" t="s">
        <v>21</v>
      </c>
      <c r="D51" s="129"/>
      <c r="E51" s="128" t="s">
        <v>6</v>
      </c>
      <c r="F51" s="129"/>
      <c r="G51" s="29"/>
      <c r="H51" s="29"/>
      <c r="I51" s="6"/>
      <c r="J51" s="82"/>
      <c r="K51" s="82"/>
      <c r="L51" s="81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90</v>
      </c>
      <c r="C52" s="119">
        <v>0.06</v>
      </c>
      <c r="D52" s="14">
        <v>12.125</v>
      </c>
      <c r="E52" s="119">
        <f aca="true" t="shared" si="6" ref="E52:F54">C52*22.0462</f>
        <v>1.3227719999999998</v>
      </c>
      <c r="F52" s="13">
        <f t="shared" si="6"/>
        <v>267.31017499999996</v>
      </c>
      <c r="G52" s="31"/>
      <c r="H52" s="29"/>
      <c r="I52" s="101"/>
      <c r="J52" s="82"/>
      <c r="K52" s="82"/>
      <c r="L52" s="82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96</v>
      </c>
      <c r="C53" s="119">
        <v>0.065</v>
      </c>
      <c r="D53" s="14">
        <v>12.35</v>
      </c>
      <c r="E53" s="119">
        <f t="shared" si="6"/>
        <v>1.433003</v>
      </c>
      <c r="F53" s="13">
        <f t="shared" si="6"/>
        <v>272.27056999999996</v>
      </c>
      <c r="G53" s="29"/>
      <c r="H53" s="29"/>
      <c r="I53" s="102"/>
      <c r="J53" s="82"/>
      <c r="K53" s="82"/>
      <c r="L53" s="82"/>
      <c r="M53" s="82"/>
      <c r="N53" s="81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84</v>
      </c>
      <c r="C54" s="119">
        <v>0.065</v>
      </c>
      <c r="D54" s="14">
        <v>12.62</v>
      </c>
      <c r="E54" s="119">
        <f t="shared" si="6"/>
        <v>1.433003</v>
      </c>
      <c r="F54" s="13">
        <f t="shared" si="6"/>
        <v>278.22304399999996</v>
      </c>
      <c r="G54" s="29"/>
      <c r="H54" s="29"/>
      <c r="I54" s="102"/>
      <c r="J54" s="82"/>
      <c r="K54" s="82"/>
      <c r="L54" s="82"/>
      <c r="M54" s="82"/>
      <c r="N54" s="82"/>
      <c r="O54" s="81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2"/>
      <c r="N55" s="82"/>
      <c r="O55" s="82"/>
      <c r="P55" s="81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28" t="s">
        <v>23</v>
      </c>
      <c r="D56" s="129"/>
      <c r="E56" s="128" t="s">
        <v>24</v>
      </c>
      <c r="F56" s="129"/>
      <c r="H56" s="29"/>
      <c r="I56" s="101"/>
      <c r="J56" s="82"/>
      <c r="K56" s="82"/>
      <c r="L56" s="82"/>
      <c r="M56" s="82"/>
      <c r="N56" s="82"/>
      <c r="O56" s="82"/>
      <c r="P56" s="82"/>
      <c r="Q56" s="81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90</v>
      </c>
      <c r="C57" s="125">
        <v>0.025</v>
      </c>
      <c r="D57" s="51">
        <v>1.634</v>
      </c>
      <c r="E57" s="125">
        <f aca="true" t="shared" si="7" ref="E57:F59">C57/3.785</f>
        <v>0.0066050198150594455</v>
      </c>
      <c r="F57" s="13">
        <f t="shared" si="7"/>
        <v>0.4317040951122853</v>
      </c>
      <c r="G57" s="31"/>
      <c r="H57" s="29"/>
      <c r="I57" s="101"/>
      <c r="J57" s="82"/>
      <c r="K57" s="82"/>
      <c r="L57" s="82"/>
      <c r="M57" s="82"/>
      <c r="N57" s="82"/>
      <c r="O57" s="82"/>
      <c r="P57" s="82"/>
      <c r="Q57" s="81"/>
      <c r="R57" s="81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101</v>
      </c>
      <c r="C58" s="125">
        <v>0.006</v>
      </c>
      <c r="D58" s="72">
        <v>1.575</v>
      </c>
      <c r="E58" s="125">
        <f t="shared" si="7"/>
        <v>0.001585204755614267</v>
      </c>
      <c r="F58" s="13">
        <f t="shared" si="7"/>
        <v>0.416116248348745</v>
      </c>
      <c r="G58" s="29"/>
      <c r="H58" s="29"/>
      <c r="I58" s="102"/>
      <c r="J58" s="82"/>
      <c r="K58" s="82"/>
      <c r="L58" s="82"/>
      <c r="M58" s="82"/>
      <c r="N58" s="82"/>
      <c r="O58" s="82"/>
      <c r="P58" s="81"/>
      <c r="Q58" s="82"/>
      <c r="R58" s="81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84</v>
      </c>
      <c r="C59" s="119">
        <v>0.003</v>
      </c>
      <c r="D59" s="72">
        <v>1.56</v>
      </c>
      <c r="E59" s="119">
        <f t="shared" si="7"/>
        <v>0.0007926023778071334</v>
      </c>
      <c r="F59" s="13">
        <f t="shared" si="7"/>
        <v>0.41215323645970936</v>
      </c>
      <c r="G59" s="29"/>
      <c r="H59" s="29"/>
      <c r="I59" s="102"/>
      <c r="J59" s="82"/>
      <c r="K59" s="82"/>
      <c r="L59" s="82"/>
      <c r="M59" s="82"/>
      <c r="N59" s="82"/>
      <c r="O59" s="82"/>
      <c r="P59" s="82"/>
      <c r="Q59" s="81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0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28" t="s">
        <v>26</v>
      </c>
      <c r="D61" s="129"/>
      <c r="E61" s="128" t="s">
        <v>27</v>
      </c>
      <c r="F61" s="129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93</v>
      </c>
      <c r="C62" s="119">
        <v>0.5</v>
      </c>
      <c r="D62" s="87">
        <v>1.25</v>
      </c>
      <c r="E62" s="119">
        <f>C62/454*100</f>
        <v>0.11013215859030838</v>
      </c>
      <c r="F62" s="53">
        <f>D62/454*1000</f>
        <v>2.7533039647577096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94</v>
      </c>
      <c r="C63" s="119">
        <v>0.35</v>
      </c>
      <c r="D63" s="87">
        <v>1.165</v>
      </c>
      <c r="E63" s="119">
        <f>C63/454*100</f>
        <v>0.07709251101321585</v>
      </c>
      <c r="F63" s="53">
        <f>D63/454*1000</f>
        <v>2.5660792951541853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102</v>
      </c>
      <c r="C64" s="125">
        <v>0.25</v>
      </c>
      <c r="D64" s="87">
        <v>1.135</v>
      </c>
      <c r="E64" s="125">
        <f>C64/454*100</f>
        <v>0.05506607929515419</v>
      </c>
      <c r="F64" s="53">
        <f>D64/454*1000</f>
        <v>2.5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30" t="s">
        <v>26</v>
      </c>
      <c r="D66" s="130"/>
      <c r="E66" s="128" t="s">
        <v>29</v>
      </c>
      <c r="F66" s="129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86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91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83</v>
      </c>
      <c r="C69" s="92">
        <v>0.0007</v>
      </c>
      <c r="D69" s="118">
        <v>0.1476</v>
      </c>
      <c r="E69" s="119">
        <f>C69/454*1000000</f>
        <v>1.5418502202643172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92</v>
      </c>
      <c r="C70" s="92">
        <v>0.0008</v>
      </c>
      <c r="D70" s="118">
        <v>0.1512</v>
      </c>
      <c r="E70" s="119">
        <f>C70/454*1000000</f>
        <v>1.762114537444934</v>
      </c>
      <c r="F70" s="88">
        <f>D70/454*1000000</f>
        <v>333.0396475770925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1.2264</v>
      </c>
      <c r="F76" s="104">
        <v>0.0084</v>
      </c>
      <c r="G76" s="104">
        <v>1.5649</v>
      </c>
      <c r="H76" s="104">
        <v>1.0187</v>
      </c>
      <c r="I76" s="104">
        <v>0.8629</v>
      </c>
      <c r="J76" s="104">
        <v>0.8169</v>
      </c>
      <c r="K76" s="104">
        <v>0.1289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0.8154</v>
      </c>
      <c r="E77" s="105" t="s">
        <v>81</v>
      </c>
      <c r="F77" s="105">
        <v>0.0068</v>
      </c>
      <c r="G77" s="105">
        <v>1.2761</v>
      </c>
      <c r="H77" s="105">
        <v>0.8307</v>
      </c>
      <c r="I77" s="105">
        <v>0.7037</v>
      </c>
      <c r="J77" s="105">
        <v>0.6662</v>
      </c>
      <c r="K77" s="105">
        <v>0.1051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119.54</v>
      </c>
      <c r="E78" s="104">
        <v>146.6</v>
      </c>
      <c r="F78" s="104" t="s">
        <v>81</v>
      </c>
      <c r="G78" s="104">
        <v>187.048</v>
      </c>
      <c r="H78" s="104">
        <v>121.769</v>
      </c>
      <c r="I78" s="104">
        <v>103.139</v>
      </c>
      <c r="J78" s="104">
        <v>97.61</v>
      </c>
      <c r="K78" s="104">
        <v>15.4107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0.639</v>
      </c>
      <c r="E79" s="105">
        <v>0.7837</v>
      </c>
      <c r="F79" s="105">
        <v>0.0053</v>
      </c>
      <c r="G79" s="105" t="s">
        <v>81</v>
      </c>
      <c r="H79" s="105">
        <v>0.6509</v>
      </c>
      <c r="I79" s="105">
        <v>0.5515</v>
      </c>
      <c r="J79" s="105">
        <v>0.522</v>
      </c>
      <c r="K79" s="105">
        <v>0.0824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0.9817</v>
      </c>
      <c r="E80" s="104">
        <v>1.2038</v>
      </c>
      <c r="F80" s="104">
        <v>0.0082</v>
      </c>
      <c r="G80" s="104">
        <v>1.5362</v>
      </c>
      <c r="H80" s="104" t="s">
        <v>81</v>
      </c>
      <c r="I80" s="104">
        <v>0.8472</v>
      </c>
      <c r="J80" s="104">
        <v>0.8019</v>
      </c>
      <c r="K80" s="104">
        <v>0.1266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1.1587</v>
      </c>
      <c r="E81" s="105">
        <v>1.4211</v>
      </c>
      <c r="F81" s="105">
        <v>0.0097</v>
      </c>
      <c r="G81" s="105">
        <v>1.8135</v>
      </c>
      <c r="H81" s="105">
        <v>1.1805</v>
      </c>
      <c r="I81" s="105" t="s">
        <v>81</v>
      </c>
      <c r="J81" s="105">
        <v>0.9467</v>
      </c>
      <c r="K81" s="105">
        <v>0.1494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1.2239</v>
      </c>
      <c r="E82" s="104">
        <v>1.5012</v>
      </c>
      <c r="F82" s="104">
        <v>0.0102</v>
      </c>
      <c r="G82" s="104">
        <v>1.9156</v>
      </c>
      <c r="H82" s="104">
        <v>1.247</v>
      </c>
      <c r="I82" s="104">
        <v>1.0563</v>
      </c>
      <c r="J82" s="104" t="s">
        <v>81</v>
      </c>
      <c r="K82" s="104">
        <v>0.1578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7.7559</v>
      </c>
      <c r="E83" s="105">
        <v>9.5115</v>
      </c>
      <c r="F83" s="105">
        <v>0.0649</v>
      </c>
      <c r="G83" s="105">
        <v>12.1377</v>
      </c>
      <c r="H83" s="105">
        <v>7.9011</v>
      </c>
      <c r="I83" s="105">
        <v>6.693</v>
      </c>
      <c r="J83" s="105">
        <v>6.3361</v>
      </c>
      <c r="K83" s="105" t="s">
        <v>81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36" t="s">
        <v>63</v>
      </c>
      <c r="C103" s="132"/>
      <c r="D103" s="132"/>
      <c r="E103" s="132"/>
      <c r="F103" s="132"/>
    </row>
    <row r="104" spans="2:6" ht="15">
      <c r="B104" s="137" t="s">
        <v>64</v>
      </c>
      <c r="C104" s="132"/>
      <c r="D104" s="132"/>
      <c r="E104" s="132"/>
      <c r="F104" s="132"/>
    </row>
    <row r="105" spans="2:6" ht="78" customHeight="1">
      <c r="B105" s="137" t="s">
        <v>65</v>
      </c>
      <c r="C105" s="132"/>
      <c r="D105" s="132"/>
      <c r="E105" s="132"/>
      <c r="F105" s="132"/>
    </row>
    <row r="106" spans="2:6" ht="15">
      <c r="B106" s="137" t="s">
        <v>66</v>
      </c>
      <c r="C106" s="132"/>
      <c r="D106" s="132"/>
      <c r="E106" s="132"/>
      <c r="F106" s="132"/>
    </row>
    <row r="107" spans="2:6" ht="15">
      <c r="B107" s="137" t="s">
        <v>67</v>
      </c>
      <c r="C107" s="132"/>
      <c r="D107" s="132"/>
      <c r="E107" s="132"/>
      <c r="F107" s="132"/>
    </row>
    <row r="108" spans="2:6" ht="15">
      <c r="B108" s="137" t="s">
        <v>68</v>
      </c>
      <c r="C108" s="132"/>
      <c r="D108" s="132"/>
      <c r="E108" s="132"/>
      <c r="F108" s="132"/>
    </row>
    <row r="109" spans="2:6" ht="15">
      <c r="B109" s="137" t="s">
        <v>69</v>
      </c>
      <c r="C109" s="132"/>
      <c r="D109" s="132"/>
      <c r="E109" s="132"/>
      <c r="F109" s="132"/>
    </row>
    <row r="110" spans="2:6" ht="15">
      <c r="B110" s="131" t="s">
        <v>70</v>
      </c>
      <c r="C110" s="132"/>
      <c r="D110" s="132"/>
      <c r="E110" s="132"/>
      <c r="F110" s="132"/>
    </row>
    <row r="112" spans="2:6" ht="15.75">
      <c r="B112" s="57" t="s">
        <v>71</v>
      </c>
      <c r="C112" s="133"/>
      <c r="D112" s="134"/>
      <c r="E112" s="134"/>
      <c r="F112" s="135"/>
    </row>
    <row r="113" spans="2:6" ht="30.75" customHeight="1">
      <c r="B113" s="57" t="s">
        <v>72</v>
      </c>
      <c r="C113" s="126" t="s">
        <v>73</v>
      </c>
      <c r="D113" s="126"/>
      <c r="E113" s="126" t="s">
        <v>74</v>
      </c>
      <c r="F113" s="126"/>
    </row>
    <row r="114" spans="2:6" ht="30.75" customHeight="1">
      <c r="B114" s="57" t="s">
        <v>75</v>
      </c>
      <c r="C114" s="126" t="s">
        <v>76</v>
      </c>
      <c r="D114" s="126"/>
      <c r="E114" s="126" t="s">
        <v>77</v>
      </c>
      <c r="F114" s="126"/>
    </row>
    <row r="115" spans="2:6" ht="15" customHeight="1">
      <c r="B115" s="127" t="s">
        <v>78</v>
      </c>
      <c r="C115" s="126" t="s">
        <v>79</v>
      </c>
      <c r="D115" s="126"/>
      <c r="E115" s="126" t="s">
        <v>80</v>
      </c>
      <c r="F115" s="126"/>
    </row>
    <row r="116" spans="2:6" ht="15">
      <c r="B116" s="127"/>
      <c r="C116" s="126"/>
      <c r="D116" s="126"/>
      <c r="E116" s="126"/>
      <c r="F116" s="126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2014-12-25T07:56:51Z</dcterms:modified>
  <cp:category/>
  <cp:version/>
  <cp:contentType/>
  <cp:contentStatus/>
</cp:coreProperties>
</file>