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<sst xmlns="http://schemas.openxmlformats.org/spreadsheetml/2006/main" count="160" uniqueCount="108">
  <si>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</si>
  <si>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</si>
  <si>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</si>
  <si>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</si>
  <si>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</si>
  <si>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</si>
  <si>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</si>
  <si>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</si>
  <si>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</si>
  <si>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</si>
  <si>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</si>
  <si>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</si>
  <si>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</si>
  <si>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</si>
  <si>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</si>
  <si>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</si>
  <si>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</si>
  <si>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</si>
  <si>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</si>
  <si>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</si>
  <si>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</si>
  <si>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</si>
  <si>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</si>
  <si>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</si>
  <si>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</si>
  <si>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</si>
  <si>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</si>
  <si>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</si>
  <si>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</si>
  <si>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</si>
  <si>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</si>
  <si>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</si>
  <si>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</si>
  <si>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</si>
  <si>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</si>
  <si>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</si>
  <si>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</si>
  <si>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</si>
  <si>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</si>
  <si>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</si>
  <si>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</si>
  <si>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</si>
  <si>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</si>
  <si>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</si>
  <si>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</si>
  <si>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</si>
  <si>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</si>
  <si>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</si>
  <si>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</si>
  <si>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</si>
  <si>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</si>
  <si>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</si>
  <si>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</si>
  <si>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</si>
  <si>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</si>
  <si>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</si>
  <si>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</si>
  <si>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</si>
  <si>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</si>
  <si>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</si>
  <si>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</si>
  <si>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</si>
  <si>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</si>
  <si>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</si>
  <si>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</si>
  <si>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</si>
  <si>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</si>
  <si>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</si>
  <si>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</si>
  <si>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</si>
  <si>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</si>
  <si>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</si>
  <si>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</si>
  <si>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</si>
  <si>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</si>
  <si>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</si>
  <si>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</si>
  <si>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</si>
  <si>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</si>
  <si>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</si>
  <si>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</si>
  <si>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</si>
  <si>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</si>
  <si>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</si>
  <si>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</si>
  <si>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</si>
  <si>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</si>
  <si>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</si>
  <si>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</si>
  <si>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</si>
  <si>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</si>
  <si>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</si>
  <si>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</si>
  <si>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</si>
  <si>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</si>
  <si>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</si>
  <si>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</si>
  <si>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</si>
  <si>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</si>
  <si>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</si>
  <si>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</si>
  <si>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</si>
  <si>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</si>
  <si>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</si>
  <si>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24 жовтня 2016 року</t>
  </si>
  <si>
    <t>TOCOM - Червень '17 (¥/МT)</t>
  </si>
  <si>
    <t>TOCOM - Квітень '17 (¥/МT)</t>
  </si>
  <si>
    <t>TOCOM - Лютий '17 (¥/МT)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</si>
</sst>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104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89</v>
      </c>
      <c r="C7" s="139">
        <v>0.042</v>
      </c>
      <c r="D7" s="14">
        <v>3.476</v>
      </c>
      <c r="E7" s="139">
        <f aca="true" t="shared" si="0" ref="E7:F9">C7*39.3683</f>
        <v>1.6534686</v>
      </c>
      <c r="F7" s="13">
        <f t="shared" si="0"/>
        <v>136.84421079999998</v>
      </c>
    </row>
    <row r="8" spans="2:6" s="6" customFormat="1" ht="15">
      <c r="B8" s="25" t="s">
        <v>95</v>
      </c>
      <c r="C8" s="139">
        <v>0.042</v>
      </c>
      <c r="D8" s="14">
        <v>3.584</v>
      </c>
      <c r="E8" s="139">
        <f t="shared" si="0"/>
        <v>1.6534686</v>
      </c>
      <c r="F8" s="13">
        <f t="shared" si="0"/>
        <v>141.0959872</v>
      </c>
    </row>
    <row r="9" spans="2:17" s="6" customFormat="1" ht="15">
      <c r="B9" s="25" t="s">
        <v>101</v>
      </c>
      <c r="C9" s="139">
        <v>0.04</v>
      </c>
      <c r="D9" s="14">
        <v>3.622</v>
      </c>
      <c r="E9" s="139">
        <f t="shared" si="0"/>
        <v>1.574732</v>
      </c>
      <c r="F9" s="13">
        <f t="shared" si="0"/>
        <v>142.5919826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9">
        <v>0</v>
      </c>
      <c r="D12" s="13">
        <v>159.25</v>
      </c>
      <c r="E12" s="149">
        <f>C12/$D$86</f>
        <v>0</v>
      </c>
      <c r="F12" s="79">
        <f>D12/D86</f>
        <v>173.3050386331483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0">
        <v>1.06</v>
      </c>
      <c r="D13" s="13">
        <v>163.5</v>
      </c>
      <c r="E13" s="140">
        <f>C13/$D$86</f>
        <v>1.1535531613886167</v>
      </c>
      <c r="F13" s="79">
        <f>D13/D86</f>
        <v>177.93013385569702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97</v>
      </c>
      <c r="C14" s="140">
        <v>0.9</v>
      </c>
      <c r="D14" s="13">
        <v>165.5</v>
      </c>
      <c r="E14" s="140">
        <f>C14/$D$86</f>
        <v>0.9794319294809011</v>
      </c>
      <c r="F14" s="79">
        <f>D14/D86</f>
        <v>180.10664925454347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84</v>
      </c>
      <c r="D16" s="164"/>
      <c r="E16" s="165" t="s">
        <v>6</v>
      </c>
      <c r="F16" s="16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3">
        <v>70</v>
      </c>
      <c r="D17" s="102">
        <v>20750</v>
      </c>
      <c r="E17" s="143">
        <f aca="true" t="shared" si="1" ref="E17:F19">C17/$D$87</f>
        <v>0.6704338664878843</v>
      </c>
      <c r="F17" s="79">
        <f t="shared" si="1"/>
        <v>198.73575328033715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3">
        <v>70</v>
      </c>
      <c r="D18" s="102">
        <v>20060</v>
      </c>
      <c r="E18" s="143">
        <f t="shared" si="1"/>
        <v>0.6704338664878843</v>
      </c>
      <c r="F18" s="79">
        <f t="shared" si="1"/>
        <v>192.12719088209943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3">
        <v>100</v>
      </c>
      <c r="D19" s="102">
        <v>19610</v>
      </c>
      <c r="E19" s="143">
        <f t="shared" si="1"/>
        <v>0.9577626664112633</v>
      </c>
      <c r="F19" s="79">
        <f t="shared" si="1"/>
        <v>187.81725888324874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39">
        <v>0.12</v>
      </c>
      <c r="D22" s="14">
        <v>4.032</v>
      </c>
      <c r="E22" s="139">
        <f aca="true" t="shared" si="2" ref="E22:F24">C22*36.7437</f>
        <v>4.409243999999999</v>
      </c>
      <c r="F22" s="13">
        <f t="shared" si="2"/>
        <v>148.15059839999998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95</v>
      </c>
      <c r="C23" s="139">
        <v>0.104</v>
      </c>
      <c r="D23" s="14">
        <v>4.256</v>
      </c>
      <c r="E23" s="139">
        <f t="shared" si="2"/>
        <v>3.8213447999999994</v>
      </c>
      <c r="F23" s="13">
        <f t="shared" si="2"/>
        <v>156.3811872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101</v>
      </c>
      <c r="C24" s="139">
        <v>0.094</v>
      </c>
      <c r="D24" s="106">
        <v>4.422</v>
      </c>
      <c r="E24" s="139">
        <f t="shared" si="2"/>
        <v>3.4539077999999996</v>
      </c>
      <c r="F24" s="13">
        <f t="shared" si="2"/>
        <v>162.48064139999997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100</v>
      </c>
      <c r="C27" s="140">
        <v>0.77</v>
      </c>
      <c r="D27" s="79">
        <v>161.75</v>
      </c>
      <c r="E27" s="140">
        <f>C27/$D$86</f>
        <v>0.837958428555882</v>
      </c>
      <c r="F27" s="79">
        <f>D27/D86</f>
        <v>176.0256828817064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97</v>
      </c>
      <c r="C28" s="140">
        <v>0.3</v>
      </c>
      <c r="D28" s="13">
        <v>168.25</v>
      </c>
      <c r="E28" s="140">
        <f>C28/$D$86</f>
        <v>0.326477309826967</v>
      </c>
      <c r="F28" s="79">
        <f>D28/D86</f>
        <v>183.09935792795733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98</v>
      </c>
      <c r="C29" s="140">
        <v>0.29</v>
      </c>
      <c r="D29" s="13">
        <v>171.5</v>
      </c>
      <c r="E29" s="140">
        <f>C29/$D$86</f>
        <v>0.31559473283273476</v>
      </c>
      <c r="F29" s="79">
        <f>D29/D86</f>
        <v>186.6361954510828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0">
        <v>0.25</v>
      </c>
      <c r="D32" s="13">
        <v>393</v>
      </c>
      <c r="E32" s="140">
        <f>C32/$D$86</f>
        <v>0.27206442485580584</v>
      </c>
      <c r="F32" s="79">
        <f>D32/D86</f>
        <v>427.68527587332676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3">
        <v>0.19</v>
      </c>
      <c r="D33" s="13">
        <v>398.75</v>
      </c>
      <c r="E33" s="143">
        <f>C33/$D$86</f>
        <v>0.20676896289041244</v>
      </c>
      <c r="F33" s="79">
        <f>D33/$D$86</f>
        <v>433.9427576450103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98</v>
      </c>
      <c r="C34" s="143">
        <v>0.13</v>
      </c>
      <c r="D34" s="73">
        <v>397.5</v>
      </c>
      <c r="E34" s="143">
        <f>C34/$D$86</f>
        <v>0.14147350092501904</v>
      </c>
      <c r="F34" s="79">
        <f>D34/$D$86</f>
        <v>432.5824355207313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39">
        <v>0.05</v>
      </c>
      <c r="D37" s="83">
        <v>2.11</v>
      </c>
      <c r="E37" s="139">
        <f aca="true" t="shared" si="3" ref="E37:F39">C37*58.0164</f>
        <v>2.90082</v>
      </c>
      <c r="F37" s="79">
        <f t="shared" si="3"/>
        <v>122.41460399999998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39">
        <v>0.006</v>
      </c>
      <c r="D38" s="83">
        <v>2.082</v>
      </c>
      <c r="E38" s="139">
        <f t="shared" si="3"/>
        <v>0.3480984</v>
      </c>
      <c r="F38" s="79">
        <f t="shared" si="3"/>
        <v>120.79014479999998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101</v>
      </c>
      <c r="C39" s="146">
        <v>0</v>
      </c>
      <c r="D39" s="83">
        <v>2.076</v>
      </c>
      <c r="E39" s="146">
        <f t="shared" si="3"/>
        <v>0</v>
      </c>
      <c r="F39" s="79">
        <f t="shared" si="3"/>
        <v>120.4420464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4">
        <v>0.09</v>
      </c>
      <c r="D42" s="83">
        <v>9.914</v>
      </c>
      <c r="E42" s="144">
        <f aca="true" t="shared" si="4" ref="E42:F44">C42*36.7437</f>
        <v>3.3069329999999995</v>
      </c>
      <c r="F42" s="79">
        <f t="shared" si="4"/>
        <v>364.27704179999995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44">
        <v>0.1</v>
      </c>
      <c r="D43" s="83">
        <v>10.012</v>
      </c>
      <c r="E43" s="144">
        <f t="shared" si="4"/>
        <v>3.6743699999999997</v>
      </c>
      <c r="F43" s="79">
        <f t="shared" si="4"/>
        <v>367.8779244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4">
        <v>0.102</v>
      </c>
      <c r="D44" s="83">
        <v>10.076</v>
      </c>
      <c r="E44" s="144">
        <f t="shared" si="4"/>
        <v>3.7478573999999996</v>
      </c>
      <c r="F44" s="79">
        <f t="shared" si="4"/>
        <v>370.22952119999997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83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7">
        <v>0</v>
      </c>
      <c r="D47" s="103">
        <v>44500</v>
      </c>
      <c r="E47" s="146">
        <f aca="true" t="shared" si="5" ref="E47:F49">C47/$D$87</f>
        <v>0</v>
      </c>
      <c r="F47" s="79">
        <f t="shared" si="5"/>
        <v>426.20438655301217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106</v>
      </c>
      <c r="C48" s="172">
        <v>90</v>
      </c>
      <c r="D48" s="103">
        <v>45700</v>
      </c>
      <c r="E48" s="139">
        <f t="shared" si="5"/>
        <v>0.861986399770137</v>
      </c>
      <c r="F48" s="79">
        <f t="shared" si="5"/>
        <v>437.69753854994735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72">
        <v>10</v>
      </c>
      <c r="D49" s="103">
        <v>45200</v>
      </c>
      <c r="E49" s="139">
        <f t="shared" si="5"/>
        <v>0.09577626664112633</v>
      </c>
      <c r="F49" s="79">
        <f t="shared" si="5"/>
        <v>432.908725217891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89</v>
      </c>
      <c r="C52" s="144">
        <v>0.8</v>
      </c>
      <c r="D52" s="84">
        <v>307.3</v>
      </c>
      <c r="E52" s="144">
        <f aca="true" t="shared" si="6" ref="E52:F54">C52*1.1023</f>
        <v>0.8818400000000001</v>
      </c>
      <c r="F52" s="84">
        <f t="shared" si="6"/>
        <v>338.73679000000004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44">
        <v>0.8</v>
      </c>
      <c r="D53" s="84">
        <v>308.8</v>
      </c>
      <c r="E53" s="144">
        <f t="shared" si="6"/>
        <v>0.8818400000000001</v>
      </c>
      <c r="F53" s="84">
        <f t="shared" si="6"/>
        <v>340.39024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4">
        <v>0.9</v>
      </c>
      <c r="D54" s="124">
        <v>310.1</v>
      </c>
      <c r="E54" s="144">
        <f t="shared" si="6"/>
        <v>0.9920700000000001</v>
      </c>
      <c r="F54" s="84">
        <f t="shared" si="6"/>
        <v>341.82323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3">
        <v>0.87</v>
      </c>
      <c r="D57" s="79">
        <v>35.99</v>
      </c>
      <c r="E57" s="143">
        <f aca="true" t="shared" si="7" ref="E57:F59">C57/454*1000</f>
        <v>1.9162995594713657</v>
      </c>
      <c r="F57" s="79">
        <f t="shared" si="7"/>
        <v>79.27312775330397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3">
        <v>0.87</v>
      </c>
      <c r="D58" s="79">
        <v>36.17</v>
      </c>
      <c r="E58" s="143">
        <f t="shared" si="7"/>
        <v>1.9162995594713657</v>
      </c>
      <c r="F58" s="79">
        <f t="shared" si="7"/>
        <v>79.66960352422909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3">
        <v>0.85</v>
      </c>
      <c r="D59" s="79">
        <v>36.36</v>
      </c>
      <c r="E59" s="143">
        <f t="shared" si="7"/>
        <v>1.8722466960352422</v>
      </c>
      <c r="F59" s="79">
        <f t="shared" si="7"/>
        <v>80.08810572687224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9">
        <v>0.44</v>
      </c>
      <c r="D62" s="83">
        <v>9.87</v>
      </c>
      <c r="E62" s="139">
        <f aca="true" t="shared" si="8" ref="E62:F64">C62*22.026</f>
        <v>9.69144</v>
      </c>
      <c r="F62" s="79">
        <f t="shared" si="8"/>
        <v>217.39661999999998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96</v>
      </c>
      <c r="C63" s="139">
        <v>0.445</v>
      </c>
      <c r="D63" s="83">
        <v>10.11</v>
      </c>
      <c r="E63" s="139">
        <f t="shared" si="8"/>
        <v>9.80157</v>
      </c>
      <c r="F63" s="79">
        <f t="shared" si="8"/>
        <v>222.68285999999998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95</v>
      </c>
      <c r="C64" s="139">
        <v>0.435</v>
      </c>
      <c r="D64" s="83">
        <v>10.395</v>
      </c>
      <c r="E64" s="139">
        <f t="shared" si="8"/>
        <v>9.58131</v>
      </c>
      <c r="F64" s="79">
        <f t="shared" si="8"/>
        <v>228.96026999999998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39">
        <v>0.003</v>
      </c>
      <c r="D67" s="83">
        <v>1.605</v>
      </c>
      <c r="E67" s="139">
        <f aca="true" t="shared" si="9" ref="E67:F69">C67/3.785</f>
        <v>0.0007926023778071334</v>
      </c>
      <c r="F67" s="79">
        <f t="shared" si="9"/>
        <v>0.42404227212681633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39">
        <v>0.003</v>
      </c>
      <c r="D68" s="83">
        <v>1.537</v>
      </c>
      <c r="E68" s="139">
        <f t="shared" si="9"/>
        <v>0.0007926023778071334</v>
      </c>
      <c r="F68" s="79">
        <f t="shared" si="9"/>
        <v>0.40607661822985464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96</v>
      </c>
      <c r="C69" s="139">
        <v>0.003</v>
      </c>
      <c r="D69" s="83">
        <v>1.499</v>
      </c>
      <c r="E69" s="139">
        <f t="shared" si="9"/>
        <v>0.0007926023778071334</v>
      </c>
      <c r="F69" s="79">
        <f t="shared" si="9"/>
        <v>0.3960369881109643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94</v>
      </c>
      <c r="C72" s="173">
        <v>0</v>
      </c>
      <c r="D72" s="87">
        <v>0.9245</v>
      </c>
      <c r="E72" s="173">
        <f>C72/454*100</f>
        <v>0</v>
      </c>
      <c r="F72" s="85">
        <f>D72/454*1000</f>
        <v>2.0363436123348015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90</v>
      </c>
      <c r="C73" s="148">
        <v>0.002</v>
      </c>
      <c r="D73" s="87">
        <v>0.915</v>
      </c>
      <c r="E73" s="148">
        <f>C73/454*100</f>
        <v>0.00044052863436123345</v>
      </c>
      <c r="F73" s="85">
        <f>D73/454*1000</f>
        <v>2.0154185022026434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89</v>
      </c>
      <c r="C74" s="173">
        <v>0</v>
      </c>
      <c r="D74" s="87">
        <v>0.9425</v>
      </c>
      <c r="E74" s="173">
        <f>C74/454*100</f>
        <v>0</v>
      </c>
      <c r="F74" s="85">
        <f>D74/454*1000</f>
        <v>2.075991189427313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50">
        <v>0.0049</v>
      </c>
      <c r="D77" s="107">
        <v>0.2318</v>
      </c>
      <c r="E77" s="150">
        <f aca="true" t="shared" si="10" ref="E77:F79">C77/454*1000000</f>
        <v>10.79295154185022</v>
      </c>
      <c r="F77" s="79">
        <f t="shared" si="10"/>
        <v>510.57268722466955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93</v>
      </c>
      <c r="C78" s="150">
        <v>0.0046</v>
      </c>
      <c r="D78" s="107">
        <v>0.2247</v>
      </c>
      <c r="E78" s="150">
        <f t="shared" si="10"/>
        <v>10.13215859030837</v>
      </c>
      <c r="F78" s="79">
        <f t="shared" si="10"/>
        <v>494.93392070484583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50">
        <v>0.0038</v>
      </c>
      <c r="D79" s="145" t="s">
        <v>81</v>
      </c>
      <c r="E79" s="150">
        <f t="shared" si="10"/>
        <v>8.370044052863436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1.0882</v>
      </c>
      <c r="F85" s="137">
        <v>0.0096</v>
      </c>
      <c r="G85" s="137">
        <v>1.2224</v>
      </c>
      <c r="H85" s="137">
        <v>1.0057</v>
      </c>
      <c r="I85" s="137">
        <v>0.75</v>
      </c>
      <c r="J85" s="137">
        <v>0.7632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0.9189</v>
      </c>
      <c r="E86" s="138" t="s">
        <v>81</v>
      </c>
      <c r="F86" s="138">
        <v>0.0088</v>
      </c>
      <c r="G86" s="138">
        <v>1.1233</v>
      </c>
      <c r="H86" s="138">
        <v>0.9242</v>
      </c>
      <c r="I86" s="138">
        <v>0.6892</v>
      </c>
      <c r="J86" s="138">
        <v>0.7013</v>
      </c>
      <c r="K86" s="138">
        <v>0.1185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104.41</v>
      </c>
      <c r="E87" s="137">
        <v>113.619</v>
      </c>
      <c r="F87" s="137" t="s">
        <v>81</v>
      </c>
      <c r="G87" s="137">
        <v>127.6308</v>
      </c>
      <c r="H87" s="137">
        <v>105.0085</v>
      </c>
      <c r="I87" s="137">
        <v>78.3095</v>
      </c>
      <c r="J87" s="137">
        <v>79.6857</v>
      </c>
      <c r="K87" s="137">
        <v>13.4608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0.8181</v>
      </c>
      <c r="E88" s="138">
        <v>0.8902</v>
      </c>
      <c r="F88" s="138">
        <v>0.0078</v>
      </c>
      <c r="G88" s="138" t="s">
        <v>81</v>
      </c>
      <c r="H88" s="138">
        <v>0.8228</v>
      </c>
      <c r="I88" s="138">
        <v>0.6136</v>
      </c>
      <c r="J88" s="138">
        <v>0.6243</v>
      </c>
      <c r="K88" s="138">
        <v>0.1055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0.9943</v>
      </c>
      <c r="E89" s="137">
        <v>1.082</v>
      </c>
      <c r="F89" s="137">
        <v>0.0095</v>
      </c>
      <c r="G89" s="137">
        <v>1.2154</v>
      </c>
      <c r="H89" s="137" t="s">
        <v>81</v>
      </c>
      <c r="I89" s="137">
        <v>0.7457</v>
      </c>
      <c r="J89" s="137">
        <v>0.7588</v>
      </c>
      <c r="K89" s="137">
        <v>0.1282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1.3333</v>
      </c>
      <c r="E90" s="138">
        <v>1.4509</v>
      </c>
      <c r="F90" s="138">
        <v>0.0128</v>
      </c>
      <c r="G90" s="138">
        <v>1.6298</v>
      </c>
      <c r="H90" s="138">
        <v>1.3409</v>
      </c>
      <c r="I90" s="138" t="s">
        <v>81</v>
      </c>
      <c r="J90" s="138">
        <v>1.0176</v>
      </c>
      <c r="K90" s="138">
        <v>0.1719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1.3103</v>
      </c>
      <c r="E91" s="137">
        <v>1.4258</v>
      </c>
      <c r="F91" s="137">
        <v>0.0126</v>
      </c>
      <c r="G91" s="137">
        <v>1.6017</v>
      </c>
      <c r="H91" s="137">
        <v>1.3178</v>
      </c>
      <c r="I91" s="137">
        <v>0.9827</v>
      </c>
      <c r="J91" s="137" t="s">
        <v>81</v>
      </c>
      <c r="K91" s="137">
        <v>0.1689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7.7566</v>
      </c>
      <c r="E92" s="138">
        <v>8.4407</v>
      </c>
      <c r="F92" s="138">
        <v>0.0743</v>
      </c>
      <c r="G92" s="138">
        <v>9.4817</v>
      </c>
      <c r="H92" s="138">
        <v>7.8011</v>
      </c>
      <c r="I92" s="138">
        <v>5.8176</v>
      </c>
      <c r="J92" s="138">
        <v>5.9198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2016-10-25T06:26:49Z</dcterms:modified>
  <cp:category/>
  <cp:version/>
  <cp:contentType/>
  <cp:contentStatus/>
</cp:coreProperties>
</file>