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<sst xmlns="http://schemas.openxmlformats.org/spreadsheetml/2006/main" count="148" uniqueCount="109">
  <si>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</si>
  <si>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</si>
  <si>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</si>
  <si>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</si>
  <si>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</si>
  <si>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</si>
  <si>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</si>
  <si>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</si>
  <si>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</si>
  <si>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</si>
  <si>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</si>
  <si>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</si>
  <si>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</si>
  <si>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</si>
  <si>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</si>
  <si>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</si>
  <si>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</si>
  <si>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</si>
  <si>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</si>
  <si>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</si>
  <si>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</si>
  <si>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</si>
  <si>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</si>
  <si>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</si>
  <si>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</si>
  <si>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</si>
  <si>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</si>
  <si>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</si>
  <si>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</si>
  <si>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</si>
  <si>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</si>
  <si>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</si>
  <si>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</si>
  <si>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</si>
  <si>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</si>
  <si>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</si>
  <si>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</si>
  <si>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</si>
  <si>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</si>
  <si>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</si>
  <si>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</si>
  <si>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</si>
  <si>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</si>
  <si>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</si>
  <si>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</si>
  <si>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</si>
  <si>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</si>
  <si>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</si>
  <si>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</si>
  <si>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</si>
  <si>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</si>
  <si>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</si>
  <si>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</si>
  <si>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</si>
  <si>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</si>
  <si>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</si>
  <si>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</si>
  <si>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</si>
  <si>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</si>
  <si>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</si>
  <si>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</si>
  <si>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</si>
  <si>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</si>
  <si>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</si>
  <si>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</si>
  <si>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</si>
  <si>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</si>
  <si>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</si>
  <si>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</si>
  <si>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</si>
  <si>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</si>
  <si>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</si>
  <si>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</si>
  <si>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</si>
  <si>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</si>
  <si>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</si>
  <si>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</si>
  <si>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</si>
  <si>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</si>
  <si>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</si>
  <si>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</si>
  <si>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</si>
  <si>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</si>
  <si>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</si>
  <si>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</si>
  <si>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</si>
  <si>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</si>
  <si>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</si>
  <si>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</si>
  <si>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NYBOT - Березень '15</t>
  </si>
  <si>
    <t>Лондон - Березень '15 (ф.ст./МТ)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</si>
  <si>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</si>
  <si>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</si>
  <si>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</si>
  <si>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</si>
  <si>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</si>
  <si>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</si>
  <si>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</si>
  <si>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</si>
  <si>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</si>
  <si>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</si>
  <si>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</si>
  <si>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</si>
  <si>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</si>
  <si>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</si>
  <si>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</si>
  <si>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</si>
  <si>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</si>
  <si>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24 Жовтня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</si>
</sst>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">
      <selection activeCell="C74" sqref="C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7" t="s">
        <v>108</v>
      </c>
      <c r="D4" s="148"/>
      <c r="E4" s="148"/>
      <c r="F4" s="149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5" t="s">
        <v>5</v>
      </c>
      <c r="D6" s="146"/>
      <c r="E6" s="144" t="s">
        <v>6</v>
      </c>
      <c r="F6" s="144"/>
      <c r="G6" s="29"/>
      <c r="I6"/>
    </row>
    <row r="7" spans="2:8" s="6" customFormat="1" ht="15">
      <c r="B7" s="90" t="s">
        <v>96</v>
      </c>
      <c r="C7" s="93">
        <v>0.066</v>
      </c>
      <c r="D7" s="7">
        <v>3.53</v>
      </c>
      <c r="E7" s="93">
        <f aca="true" t="shared" si="0" ref="E7:F9">C7*39.3683</f>
        <v>2.5983078</v>
      </c>
      <c r="F7" s="13">
        <f t="shared" si="0"/>
        <v>138.97009899999998</v>
      </c>
      <c r="G7" s="31"/>
      <c r="H7" s="31"/>
    </row>
    <row r="8" spans="2:8" s="6" customFormat="1" ht="15">
      <c r="B8" s="90" t="s">
        <v>91</v>
      </c>
      <c r="C8" s="93">
        <v>0.066</v>
      </c>
      <c r="D8" s="124">
        <v>3.666</v>
      </c>
      <c r="E8" s="93">
        <f t="shared" si="0"/>
        <v>2.5983078</v>
      </c>
      <c r="F8" s="13">
        <f t="shared" si="0"/>
        <v>144.32418779999998</v>
      </c>
      <c r="G8" s="29"/>
      <c r="H8" s="29"/>
    </row>
    <row r="9" spans="2:17" s="6" customFormat="1" ht="15">
      <c r="B9" s="90" t="s">
        <v>101</v>
      </c>
      <c r="C9" s="93">
        <v>0.066</v>
      </c>
      <c r="D9" s="7">
        <v>3.752</v>
      </c>
      <c r="E9" s="93">
        <f t="shared" si="0"/>
        <v>2.5983078</v>
      </c>
      <c r="F9" s="13">
        <f t="shared" si="0"/>
        <v>147.70986159999998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4" t="s">
        <v>7</v>
      </c>
      <c r="D11" s="144"/>
      <c r="E11" s="145" t="s">
        <v>6</v>
      </c>
      <c r="F11" s="146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0.86</v>
      </c>
      <c r="D12" s="89">
        <v>144.5</v>
      </c>
      <c r="E12" s="81">
        <f>C12/D80</f>
        <v>1.091093631058107</v>
      </c>
      <c r="F12" s="122">
        <f>D12/D80</f>
        <v>183.3291042882517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81">
        <v>1.82</v>
      </c>
      <c r="D13" s="89">
        <v>148</v>
      </c>
      <c r="E13" s="81">
        <f>C13/D80</f>
        <v>2.3090586145648313</v>
      </c>
      <c r="F13" s="122">
        <f>D13/D80</f>
        <v>187.76960162395332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97</v>
      </c>
      <c r="C14" s="81">
        <v>2.11</v>
      </c>
      <c r="D14" s="89">
        <v>150.5</v>
      </c>
      <c r="E14" s="81">
        <f>C14/D80</f>
        <v>2.676985536665821</v>
      </c>
      <c r="F14" s="122">
        <f>D14/D80</f>
        <v>190.94138543516874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5" t="s">
        <v>5</v>
      </c>
      <c r="D16" s="146"/>
      <c r="E16" s="144" t="s">
        <v>6</v>
      </c>
      <c r="F16" s="144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96</v>
      </c>
      <c r="C17" s="93">
        <v>0.09</v>
      </c>
      <c r="D17" s="7">
        <v>5.176</v>
      </c>
      <c r="E17" s="93">
        <f aca="true" t="shared" si="1" ref="E17:F19">C17*36.7437</f>
        <v>3.3069329999999995</v>
      </c>
      <c r="F17" s="13">
        <f t="shared" si="1"/>
        <v>190.1853912</v>
      </c>
      <c r="G17" s="39"/>
      <c r="H17" s="39"/>
      <c r="I17" s="82"/>
      <c r="J17" s="83"/>
      <c r="K17" s="83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91</v>
      </c>
      <c r="C18" s="93">
        <v>0.092</v>
      </c>
      <c r="D18" s="7">
        <v>5.31</v>
      </c>
      <c r="E18" s="93">
        <f t="shared" si="1"/>
        <v>3.3804203999999998</v>
      </c>
      <c r="F18" s="13">
        <f t="shared" si="1"/>
        <v>195.10904699999998</v>
      </c>
      <c r="G18" s="39"/>
      <c r="H18" s="39"/>
      <c r="I18" s="83"/>
      <c r="J18" s="82"/>
      <c r="K18" s="83"/>
      <c r="L18" s="83"/>
      <c r="M18" s="83"/>
      <c r="N18" s="83"/>
      <c r="O18" s="83"/>
      <c r="P18" s="83"/>
      <c r="Q18" s="83"/>
      <c r="R18" s="83"/>
    </row>
    <row r="19" spans="2:18" s="6" customFormat="1" ht="15.75">
      <c r="B19" s="90" t="s">
        <v>101</v>
      </c>
      <c r="C19" s="93">
        <v>0.092</v>
      </c>
      <c r="D19" s="7">
        <v>5.386</v>
      </c>
      <c r="E19" s="93">
        <f t="shared" si="1"/>
        <v>3.3804203999999998</v>
      </c>
      <c r="F19" s="13">
        <f t="shared" si="1"/>
        <v>197.90156819999999</v>
      </c>
      <c r="G19" s="39"/>
      <c r="H19" s="39"/>
      <c r="I19" s="83"/>
      <c r="J19" s="83"/>
      <c r="K19" s="8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83"/>
      <c r="J20" s="83"/>
      <c r="K20" s="83"/>
      <c r="L20" s="8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4" t="s">
        <v>9</v>
      </c>
      <c r="D21" s="144"/>
      <c r="E21" s="145" t="s">
        <v>10</v>
      </c>
      <c r="F21" s="146"/>
      <c r="G21" s="39"/>
      <c r="H21" s="39"/>
      <c r="I21" s="83"/>
      <c r="J21" s="83"/>
      <c r="K21" s="83"/>
      <c r="L21" s="83"/>
      <c r="M21" s="8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2.64</v>
      </c>
      <c r="D22" s="122">
        <v>165.75</v>
      </c>
      <c r="E22" s="81">
        <f>C22/D80</f>
        <v>3.3494037046434917</v>
      </c>
      <c r="F22" s="122">
        <f>D22/D80</f>
        <v>210.28926668358284</v>
      </c>
      <c r="G22" s="40"/>
      <c r="H22" s="41"/>
      <c r="I22" s="83"/>
      <c r="J22" s="83"/>
      <c r="K22" s="83"/>
      <c r="L22" s="83"/>
      <c r="M22" s="83"/>
      <c r="N22" s="8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81">
        <v>1.92</v>
      </c>
      <c r="D23" s="89">
        <v>166.25</v>
      </c>
      <c r="E23" s="81">
        <f>C23/D80</f>
        <v>2.435929967013448</v>
      </c>
      <c r="F23" s="122">
        <f>D23/D80</f>
        <v>210.92362344582594</v>
      </c>
      <c r="G23" s="40"/>
      <c r="H23" s="41"/>
      <c r="I23" s="83"/>
      <c r="J23" s="83"/>
      <c r="K23" s="83"/>
      <c r="L23" s="83"/>
      <c r="M23" s="83"/>
      <c r="N23" s="83"/>
      <c r="O23" s="8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81">
        <v>1.74</v>
      </c>
      <c r="D24" s="89">
        <v>169.25</v>
      </c>
      <c r="E24" s="81">
        <f>C24/D80</f>
        <v>2.2075615326059377</v>
      </c>
      <c r="F24" s="122">
        <f>D24/D80</f>
        <v>214.72976401928443</v>
      </c>
      <c r="G24" s="40"/>
      <c r="H24" s="41"/>
      <c r="I24" s="83"/>
      <c r="J24" s="83"/>
      <c r="K24" s="83"/>
      <c r="L24" s="83"/>
      <c r="M24" s="83"/>
      <c r="N24" s="83"/>
      <c r="O24" s="83"/>
      <c r="P24" s="8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90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4" t="s">
        <v>12</v>
      </c>
      <c r="D29" s="144"/>
      <c r="E29" s="144" t="s">
        <v>10</v>
      </c>
      <c r="F29" s="144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0.23</v>
      </c>
      <c r="D30" s="89">
        <v>323</v>
      </c>
      <c r="E30" s="81">
        <f>C30/D80</f>
        <v>0.2918041106318193</v>
      </c>
      <c r="F30" s="122">
        <f>D30/D80</f>
        <v>409.79446840903324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98</v>
      </c>
      <c r="C31" s="150">
        <v>0.15</v>
      </c>
      <c r="D31" s="89">
        <v>333</v>
      </c>
      <c r="E31" s="150">
        <f>C31/D80</f>
        <v>0.19030702867292565</v>
      </c>
      <c r="F31" s="122">
        <f>D31/D80</f>
        <v>422.4816036538949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97</v>
      </c>
      <c r="C32" s="150">
        <v>0.07</v>
      </c>
      <c r="D32" s="89">
        <v>337</v>
      </c>
      <c r="E32" s="150">
        <f>C32/D80</f>
        <v>0.08880994671403197</v>
      </c>
      <c r="F32" s="122">
        <f>D32/D80</f>
        <v>427.5564577518396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8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4" t="s">
        <v>5</v>
      </c>
      <c r="D34" s="135"/>
      <c r="E34" s="134" t="s">
        <v>6</v>
      </c>
      <c r="F34" s="135"/>
      <c r="G34" s="29"/>
      <c r="H34" s="29"/>
      <c r="I34" s="6"/>
      <c r="J34" s="83"/>
      <c r="K34" s="128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96</v>
      </c>
      <c r="C35" s="93">
        <v>0.086</v>
      </c>
      <c r="D35" s="7">
        <v>3.516</v>
      </c>
      <c r="E35" s="93">
        <f aca="true" t="shared" si="2" ref="E35:F37">C35*58.0164</f>
        <v>4.9894104</v>
      </c>
      <c r="F35" s="13">
        <f t="shared" si="2"/>
        <v>203.9856624</v>
      </c>
      <c r="G35" s="107"/>
      <c r="H35" s="29"/>
      <c r="J35" s="83"/>
      <c r="K35" s="83"/>
      <c r="L35" s="128"/>
      <c r="M35" s="83"/>
      <c r="N35" s="83"/>
      <c r="O35" s="83"/>
      <c r="P35" s="83"/>
      <c r="Q35" s="83"/>
      <c r="R35" s="83"/>
    </row>
    <row r="36" spans="2:18" s="6" customFormat="1" ht="16.5">
      <c r="B36" s="90" t="s">
        <v>91</v>
      </c>
      <c r="C36" s="93">
        <v>0.082</v>
      </c>
      <c r="D36" s="7">
        <v>3.396</v>
      </c>
      <c r="E36" s="93">
        <f t="shared" si="2"/>
        <v>4.7573448</v>
      </c>
      <c r="F36" s="13">
        <f t="shared" si="2"/>
        <v>197.02369439999998</v>
      </c>
      <c r="G36" s="29"/>
      <c r="H36" s="29"/>
      <c r="J36" s="83"/>
      <c r="K36" s="83"/>
      <c r="L36" s="83"/>
      <c r="M36" s="128"/>
      <c r="N36" s="83"/>
      <c r="O36" s="83"/>
      <c r="P36" s="83"/>
      <c r="Q36" s="83"/>
      <c r="R36" s="83"/>
    </row>
    <row r="37" spans="2:18" s="6" customFormat="1" ht="16.5">
      <c r="B37" s="90" t="s">
        <v>101</v>
      </c>
      <c r="C37" s="93">
        <v>0.07</v>
      </c>
      <c r="D37" s="7">
        <v>3.324</v>
      </c>
      <c r="E37" s="93">
        <f t="shared" si="2"/>
        <v>4.061148</v>
      </c>
      <c r="F37" s="13">
        <f t="shared" si="2"/>
        <v>192.84651359999998</v>
      </c>
      <c r="G37" s="29"/>
      <c r="H37" s="29"/>
      <c r="J37" s="83"/>
      <c r="K37" s="83"/>
      <c r="L37" s="83"/>
      <c r="M37" s="83"/>
      <c r="N37" s="128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8"/>
      <c r="P38" s="83"/>
      <c r="Q38" s="83"/>
    </row>
    <row r="39" spans="2:17" ht="16.5">
      <c r="B39" s="32" t="s">
        <v>14</v>
      </c>
      <c r="C39" s="134" t="s">
        <v>5</v>
      </c>
      <c r="D39" s="135"/>
      <c r="E39" s="134" t="s">
        <v>6</v>
      </c>
      <c r="F39" s="135"/>
      <c r="G39" s="29"/>
      <c r="H39" s="29"/>
      <c r="I39" s="6"/>
      <c r="J39" s="83"/>
      <c r="K39" s="83"/>
      <c r="L39" s="83"/>
      <c r="M39" s="83"/>
      <c r="N39" s="83"/>
      <c r="O39" s="83"/>
      <c r="P39" s="128"/>
      <c r="Q39" s="83"/>
    </row>
    <row r="40" spans="2:17" s="6" customFormat="1" ht="15" customHeight="1">
      <c r="B40" s="90" t="s">
        <v>92</v>
      </c>
      <c r="C40" s="93">
        <v>0.156</v>
      </c>
      <c r="D40" s="14">
        <v>9.774</v>
      </c>
      <c r="E40" s="93">
        <f aca="true" t="shared" si="3" ref="E40:F42">C40*36.7437</f>
        <v>5.7320172</v>
      </c>
      <c r="F40" s="13">
        <f t="shared" si="3"/>
        <v>359.13292379999996</v>
      </c>
      <c r="G40" s="108"/>
      <c r="H40" s="29"/>
      <c r="J40" s="83"/>
      <c r="K40" s="83"/>
      <c r="L40" s="83"/>
      <c r="M40" s="83"/>
      <c r="N40" s="83"/>
      <c r="O40" s="83"/>
      <c r="P40" s="83"/>
      <c r="Q40" s="128"/>
    </row>
    <row r="41" spans="2:13" s="6" customFormat="1" ht="15" customHeight="1">
      <c r="B41" s="90" t="s">
        <v>102</v>
      </c>
      <c r="C41" s="93">
        <v>0.166</v>
      </c>
      <c r="D41" s="73">
        <v>9.832</v>
      </c>
      <c r="E41" s="93">
        <f t="shared" si="3"/>
        <v>6.099454199999999</v>
      </c>
      <c r="F41" s="13">
        <f t="shared" si="3"/>
        <v>361.2640584</v>
      </c>
      <c r="G41" s="31"/>
      <c r="H41" s="29"/>
      <c r="K41" s="28"/>
      <c r="L41" s="28"/>
      <c r="M41" s="28"/>
    </row>
    <row r="42" spans="2:13" s="6" customFormat="1" ht="15">
      <c r="B42" s="90" t="s">
        <v>94</v>
      </c>
      <c r="C42" s="93">
        <v>0.164</v>
      </c>
      <c r="D42" s="14">
        <v>9.9</v>
      </c>
      <c r="E42" s="93">
        <f t="shared" si="3"/>
        <v>6.0259668</v>
      </c>
      <c r="F42" s="13">
        <f t="shared" si="3"/>
        <v>363.76263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4" t="s">
        <v>16</v>
      </c>
      <c r="D44" s="135"/>
      <c r="E44" s="134" t="s">
        <v>6</v>
      </c>
      <c r="F44" s="135"/>
      <c r="G44" s="35"/>
      <c r="H44" s="35"/>
      <c r="I44" s="27"/>
      <c r="J44" s="6"/>
    </row>
    <row r="45" spans="2:13" s="27" customFormat="1" ht="15.75" thickBot="1">
      <c r="B45" s="90" t="s">
        <v>96</v>
      </c>
      <c r="C45" s="81">
        <v>2.2</v>
      </c>
      <c r="D45" s="130">
        <v>3.502</v>
      </c>
      <c r="E45" s="81">
        <f aca="true" t="shared" si="4" ref="E45:F47">C45*1.1023</f>
        <v>2.42506</v>
      </c>
      <c r="F45" s="13">
        <f t="shared" si="4"/>
        <v>3.8602545999999998</v>
      </c>
      <c r="G45" s="31"/>
      <c r="H45" s="29"/>
      <c r="K45" s="6"/>
      <c r="L45" s="6"/>
      <c r="M45" s="6"/>
    </row>
    <row r="46" spans="2:19" s="27" customFormat="1" ht="15.75" thickBot="1">
      <c r="B46" s="90" t="s">
        <v>102</v>
      </c>
      <c r="C46" s="81">
        <v>3.2</v>
      </c>
      <c r="D46" s="14">
        <v>3.388</v>
      </c>
      <c r="E46" s="81">
        <f t="shared" si="4"/>
        <v>3.5273600000000003</v>
      </c>
      <c r="F46" s="13">
        <f t="shared" si="4"/>
        <v>3.7345924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5.2</v>
      </c>
      <c r="D47" s="14">
        <v>3.274</v>
      </c>
      <c r="E47" s="81">
        <f t="shared" si="4"/>
        <v>5.731960000000001</v>
      </c>
      <c r="F47" s="13">
        <f t="shared" si="4"/>
        <v>3.6089302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4" t="s">
        <v>18</v>
      </c>
      <c r="D49" s="135"/>
      <c r="E49" s="134" t="s">
        <v>19</v>
      </c>
      <c r="F49" s="135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86</v>
      </c>
      <c r="C50" s="81">
        <v>0.28</v>
      </c>
      <c r="D50" s="13">
        <v>32.39</v>
      </c>
      <c r="E50" s="81">
        <f aca="true" t="shared" si="5" ref="E50:F52">C50/454*1000</f>
        <v>0.6167400881057269</v>
      </c>
      <c r="F50" s="13">
        <f t="shared" si="5"/>
        <v>71.34361233480176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102</v>
      </c>
      <c r="C51" s="81">
        <v>0.28</v>
      </c>
      <c r="D51" s="89">
        <v>32.64</v>
      </c>
      <c r="E51" s="81">
        <f t="shared" si="5"/>
        <v>0.6167400881057269</v>
      </c>
      <c r="F51" s="13">
        <f t="shared" si="5"/>
        <v>71.89427312775331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91</v>
      </c>
      <c r="C52" s="81">
        <v>0.27</v>
      </c>
      <c r="D52" s="89">
        <v>32.9</v>
      </c>
      <c r="E52" s="81">
        <f t="shared" si="5"/>
        <v>0.5947136563876653</v>
      </c>
      <c r="F52" s="13">
        <f t="shared" si="5"/>
        <v>72.4669603524229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4" t="s">
        <v>21</v>
      </c>
      <c r="D54" s="135"/>
      <c r="E54" s="134" t="s">
        <v>6</v>
      </c>
      <c r="F54" s="135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29">
        <v>0.04</v>
      </c>
      <c r="D55" s="14">
        <v>12.405</v>
      </c>
      <c r="E55" s="129">
        <f aca="true" t="shared" si="6" ref="E55:F57">C55*22.0462</f>
        <v>0.881848</v>
      </c>
      <c r="F55" s="13">
        <f t="shared" si="6"/>
        <v>273.48311099999995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93</v>
      </c>
      <c r="C56" s="129">
        <v>0.035</v>
      </c>
      <c r="D56" s="14">
        <v>12.63</v>
      </c>
      <c r="E56" s="129">
        <f t="shared" si="6"/>
        <v>0.771617</v>
      </c>
      <c r="F56" s="13">
        <f t="shared" si="6"/>
        <v>278.443506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94</v>
      </c>
      <c r="C57" s="129">
        <v>0.04</v>
      </c>
      <c r="D57" s="14">
        <v>12.89</v>
      </c>
      <c r="E57" s="129">
        <f t="shared" si="6"/>
        <v>0.881848</v>
      </c>
      <c r="F57" s="13">
        <f t="shared" si="6"/>
        <v>284.175518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8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4" t="s">
        <v>23</v>
      </c>
      <c r="D59" s="135"/>
      <c r="E59" s="134" t="s">
        <v>24</v>
      </c>
      <c r="F59" s="135"/>
      <c r="H59" s="29"/>
      <c r="I59" s="102"/>
      <c r="J59" s="83"/>
      <c r="K59" s="83"/>
      <c r="L59" s="83"/>
      <c r="M59" s="82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92</v>
      </c>
      <c r="C60" s="125">
        <v>0.026</v>
      </c>
      <c r="D60" s="52">
        <v>1.686</v>
      </c>
      <c r="E60" s="125">
        <f aca="true" t="shared" si="7" ref="E60:F62">C60/3.785</f>
        <v>0.0068692206076618224</v>
      </c>
      <c r="F60" s="13">
        <f t="shared" si="7"/>
        <v>0.44544253632760894</v>
      </c>
      <c r="G60" s="31"/>
      <c r="H60" s="29"/>
      <c r="I60" s="102"/>
      <c r="J60" s="83"/>
      <c r="K60" s="83"/>
      <c r="L60" s="83"/>
      <c r="M60" s="83"/>
      <c r="N60" s="82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86</v>
      </c>
      <c r="C61" s="125">
        <v>0.035</v>
      </c>
      <c r="D61" s="73">
        <v>1.62</v>
      </c>
      <c r="E61" s="125">
        <f t="shared" si="7"/>
        <v>0.009247027741083224</v>
      </c>
      <c r="F61" s="13">
        <f t="shared" si="7"/>
        <v>0.4280052840158521</v>
      </c>
      <c r="G61" s="29"/>
      <c r="H61" s="29"/>
      <c r="I61" s="103"/>
      <c r="J61" s="83"/>
      <c r="K61" s="83"/>
      <c r="L61" s="83"/>
      <c r="M61" s="83"/>
      <c r="N61" s="83"/>
      <c r="O61" s="82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107</v>
      </c>
      <c r="C62" s="125">
        <v>0.027</v>
      </c>
      <c r="D62" s="73">
        <v>1.58</v>
      </c>
      <c r="E62" s="125">
        <f t="shared" si="7"/>
        <v>0.0071334214002642</v>
      </c>
      <c r="F62" s="13">
        <f t="shared" si="7"/>
        <v>0.41743725231175693</v>
      </c>
      <c r="G62" s="29"/>
      <c r="H62" s="29"/>
      <c r="I62" s="103"/>
      <c r="J62" s="83"/>
      <c r="K62" s="83"/>
      <c r="L62" s="83"/>
      <c r="M62" s="83"/>
      <c r="N62" s="83"/>
      <c r="O62" s="83"/>
      <c r="P62" s="82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7"/>
      <c r="E63" s="16"/>
      <c r="F63" s="5"/>
      <c r="G63" s="29"/>
      <c r="H63" s="29"/>
      <c r="I63" s="103"/>
      <c r="J63" s="83"/>
      <c r="K63" s="83"/>
      <c r="L63" s="83"/>
      <c r="M63" s="83"/>
      <c r="N63" s="83"/>
      <c r="O63" s="83"/>
      <c r="P63" s="83"/>
      <c r="Q63" s="82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4" t="s">
        <v>26</v>
      </c>
      <c r="D64" s="135"/>
      <c r="E64" s="134" t="s">
        <v>27</v>
      </c>
      <c r="F64" s="135"/>
      <c r="G64" s="37"/>
      <c r="H64" s="29"/>
      <c r="I64" s="103"/>
      <c r="J64" s="83"/>
      <c r="K64" s="83"/>
      <c r="L64" s="83"/>
      <c r="M64" s="83"/>
      <c r="N64" s="83"/>
      <c r="O64" s="102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99</v>
      </c>
      <c r="C65" s="131">
        <v>0</v>
      </c>
      <c r="D65" s="88">
        <v>1.51225</v>
      </c>
      <c r="E65" s="131">
        <f>C65/454*100</f>
        <v>0</v>
      </c>
      <c r="F65" s="54">
        <f>D65/454*1000</f>
        <v>3.3309471365638768</v>
      </c>
      <c r="G65" s="29"/>
      <c r="H65" s="29"/>
      <c r="I65" s="103"/>
      <c r="J65" s="83"/>
      <c r="K65" s="83"/>
      <c r="L65" s="83"/>
      <c r="M65" s="83"/>
      <c r="N65" s="83"/>
      <c r="O65" s="83"/>
      <c r="P65" s="102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100</v>
      </c>
      <c r="C66" s="131">
        <v>0</v>
      </c>
      <c r="D66" s="88">
        <v>1.45</v>
      </c>
      <c r="E66" s="131">
        <v>0</v>
      </c>
      <c r="F66" s="54">
        <f>D66/454*1000</f>
        <v>3.1938325991189425</v>
      </c>
      <c r="G66" s="29"/>
      <c r="H66" s="29"/>
      <c r="I66" s="103"/>
      <c r="J66" s="83"/>
      <c r="K66" s="83"/>
      <c r="L66" s="83"/>
      <c r="M66" s="83"/>
      <c r="N66" s="83"/>
      <c r="O66" s="83"/>
      <c r="P66" s="83"/>
      <c r="Q66" s="102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0.75</v>
      </c>
      <c r="D67" s="88">
        <v>1.3775</v>
      </c>
      <c r="E67" s="125">
        <f>C67/454*100</f>
        <v>0.16519823788546256</v>
      </c>
      <c r="F67" s="54">
        <f>D67/454*1000</f>
        <v>3.0341409691629955</v>
      </c>
      <c r="G67" s="31"/>
      <c r="H67" s="29"/>
      <c r="I67" s="103"/>
      <c r="J67" s="83"/>
      <c r="K67" s="83"/>
      <c r="L67" s="83"/>
      <c r="M67" s="83"/>
      <c r="N67" s="102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02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6" t="s">
        <v>26</v>
      </c>
      <c r="D69" s="136"/>
      <c r="E69" s="134" t="s">
        <v>29</v>
      </c>
      <c r="F69" s="135"/>
      <c r="G69" s="29"/>
      <c r="H69" s="29"/>
      <c r="I69" s="103"/>
      <c r="J69" s="83"/>
      <c r="K69" s="83"/>
      <c r="L69" s="83"/>
      <c r="M69" s="83"/>
      <c r="N69" s="83"/>
      <c r="O69" s="83"/>
      <c r="P69" s="102"/>
      <c r="Q69" s="83"/>
      <c r="R69" s="83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95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0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103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83"/>
      <c r="N71" s="83"/>
      <c r="O71" s="83"/>
      <c r="P71" s="83"/>
      <c r="Q71" s="83"/>
      <c r="R71" s="102"/>
      <c r="S71" s="83"/>
      <c r="T71" s="102"/>
      <c r="U71" s="96"/>
      <c r="V71" s="91"/>
      <c r="W71" s="83"/>
      <c r="X71" s="83"/>
    </row>
    <row r="72" spans="2:24" s="6" customFormat="1" ht="15.75">
      <c r="B72" s="84" t="s">
        <v>89</v>
      </c>
      <c r="C72" s="126">
        <v>0.0022</v>
      </c>
      <c r="D72" s="124">
        <v>0.1638</v>
      </c>
      <c r="E72" s="129">
        <f>C72/454*1000000</f>
        <v>4.845814977973569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105</v>
      </c>
      <c r="C73" s="126">
        <v>0.002</v>
      </c>
      <c r="D73" s="124">
        <v>0.1665</v>
      </c>
      <c r="E73" s="129">
        <f>C73/454*1000000</f>
        <v>4.405286343612334</v>
      </c>
      <c r="F73" s="89">
        <f>D73/454*1000000</f>
        <v>366.7400881057269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1.269</v>
      </c>
      <c r="F79" s="105">
        <v>0.0093</v>
      </c>
      <c r="G79" s="105">
        <v>1.6095</v>
      </c>
      <c r="H79" s="105">
        <v>1.0517</v>
      </c>
      <c r="I79" s="105">
        <v>0.8907</v>
      </c>
      <c r="J79" s="105">
        <v>0.8804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0.7882</v>
      </c>
      <c r="E80" s="106" t="s">
        <v>84</v>
      </c>
      <c r="F80" s="106">
        <v>0.0073</v>
      </c>
      <c r="G80" s="106">
        <v>1.2684</v>
      </c>
      <c r="H80" s="106">
        <v>0.8289</v>
      </c>
      <c r="I80" s="106">
        <v>0.702</v>
      </c>
      <c r="J80" s="106">
        <v>0.6938</v>
      </c>
      <c r="K80" s="106">
        <v>0.1016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108.04</v>
      </c>
      <c r="E81" s="105">
        <v>137.12</v>
      </c>
      <c r="F81" s="105" t="s">
        <v>84</v>
      </c>
      <c r="G81" s="105">
        <v>173.887</v>
      </c>
      <c r="H81" s="105">
        <v>113.647</v>
      </c>
      <c r="I81" s="105">
        <v>96.253</v>
      </c>
      <c r="J81" s="105">
        <v>95.139</v>
      </c>
      <c r="K81" s="105">
        <v>13.928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0.6213</v>
      </c>
      <c r="E82" s="106">
        <v>0.7885</v>
      </c>
      <c r="F82" s="106">
        <v>0.0058</v>
      </c>
      <c r="G82" s="106" t="s">
        <v>84</v>
      </c>
      <c r="H82" s="106">
        <v>0.6535</v>
      </c>
      <c r="I82" s="106">
        <v>0.5534</v>
      </c>
      <c r="J82" s="106">
        <v>0.547</v>
      </c>
      <c r="K82" s="106">
        <v>0.0801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0.9507</v>
      </c>
      <c r="E83" s="105">
        <v>1.2064</v>
      </c>
      <c r="F83" s="105">
        <v>0.0088</v>
      </c>
      <c r="G83" s="105">
        <v>1.5301</v>
      </c>
      <c r="H83" s="105" t="s">
        <v>84</v>
      </c>
      <c r="I83" s="105">
        <v>0.8469</v>
      </c>
      <c r="J83" s="105">
        <v>0.837</v>
      </c>
      <c r="K83" s="105">
        <v>0.1226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1.1225</v>
      </c>
      <c r="E84" s="106">
        <v>1.4246</v>
      </c>
      <c r="F84" s="106">
        <v>0.0104</v>
      </c>
      <c r="G84" s="106">
        <v>1.8067</v>
      </c>
      <c r="H84" s="106">
        <v>1.1809</v>
      </c>
      <c r="I84" s="106" t="s">
        <v>84</v>
      </c>
      <c r="J84" s="106">
        <v>0.9883</v>
      </c>
      <c r="K84" s="106">
        <v>0.1447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1.136</v>
      </c>
      <c r="E85" s="105">
        <v>1.4414</v>
      </c>
      <c r="F85" s="105">
        <v>0.0105</v>
      </c>
      <c r="G85" s="105">
        <v>1.8281</v>
      </c>
      <c r="H85" s="105">
        <v>1.1948</v>
      </c>
      <c r="I85" s="105">
        <v>1.0118</v>
      </c>
      <c r="J85" s="105" t="s">
        <v>84</v>
      </c>
      <c r="K85" s="105">
        <v>0.1464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7.757</v>
      </c>
      <c r="E86" s="106">
        <v>9.8437</v>
      </c>
      <c r="F86" s="106">
        <v>0.0718</v>
      </c>
      <c r="G86" s="106">
        <v>12.4845</v>
      </c>
      <c r="H86" s="106">
        <v>8.1594</v>
      </c>
      <c r="I86" s="106">
        <v>6.9101</v>
      </c>
      <c r="J86" s="106">
        <v>6.8293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2" t="s">
        <v>63</v>
      </c>
      <c r="C106" s="138"/>
      <c r="D106" s="138"/>
      <c r="E106" s="138"/>
      <c r="F106" s="138"/>
    </row>
    <row r="107" spans="2:6" ht="15">
      <c r="B107" s="143" t="s">
        <v>64</v>
      </c>
      <c r="C107" s="138"/>
      <c r="D107" s="138"/>
      <c r="E107" s="138"/>
      <c r="F107" s="138"/>
    </row>
    <row r="108" spans="2:6" ht="78" customHeight="1">
      <c r="B108" s="143" t="s">
        <v>65</v>
      </c>
      <c r="C108" s="138"/>
      <c r="D108" s="138"/>
      <c r="E108" s="138"/>
      <c r="F108" s="138"/>
    </row>
    <row r="109" spans="2:6" ht="15">
      <c r="B109" s="143" t="s">
        <v>66</v>
      </c>
      <c r="C109" s="138"/>
      <c r="D109" s="138"/>
      <c r="E109" s="138"/>
      <c r="F109" s="138"/>
    </row>
    <row r="110" spans="2:6" ht="15">
      <c r="B110" s="143" t="s">
        <v>67</v>
      </c>
      <c r="C110" s="138"/>
      <c r="D110" s="138"/>
      <c r="E110" s="138"/>
      <c r="F110" s="138"/>
    </row>
    <row r="111" spans="2:6" ht="15">
      <c r="B111" s="143" t="s">
        <v>68</v>
      </c>
      <c r="C111" s="138"/>
      <c r="D111" s="138"/>
      <c r="E111" s="138"/>
      <c r="F111" s="138"/>
    </row>
    <row r="112" spans="2:6" ht="15">
      <c r="B112" s="143" t="s">
        <v>69</v>
      </c>
      <c r="C112" s="138"/>
      <c r="D112" s="138"/>
      <c r="E112" s="138"/>
      <c r="F112" s="138"/>
    </row>
    <row r="113" spans="2:6" ht="15">
      <c r="B113" s="137" t="s">
        <v>70</v>
      </c>
      <c r="C113" s="138"/>
      <c r="D113" s="138"/>
      <c r="E113" s="138"/>
      <c r="F113" s="138"/>
    </row>
    <row r="115" spans="2:6" ht="15.75">
      <c r="B115" s="58" t="s">
        <v>71</v>
      </c>
      <c r="C115" s="139"/>
      <c r="D115" s="140"/>
      <c r="E115" s="140"/>
      <c r="F115" s="141"/>
    </row>
    <row r="116" spans="2:6" ht="30.75" customHeight="1">
      <c r="B116" s="58" t="s">
        <v>72</v>
      </c>
      <c r="C116" s="132" t="s">
        <v>73</v>
      </c>
      <c r="D116" s="132"/>
      <c r="E116" s="132" t="s">
        <v>74</v>
      </c>
      <c r="F116" s="132"/>
    </row>
    <row r="117" spans="2:6" ht="30.75" customHeight="1">
      <c r="B117" s="58" t="s">
        <v>75</v>
      </c>
      <c r="C117" s="132" t="s">
        <v>76</v>
      </c>
      <c r="D117" s="132"/>
      <c r="E117" s="132" t="s">
        <v>77</v>
      </c>
      <c r="F117" s="132"/>
    </row>
    <row r="118" spans="2:6" ht="15" customHeight="1">
      <c r="B118" s="133" t="s">
        <v>78</v>
      </c>
      <c r="C118" s="132" t="s">
        <v>79</v>
      </c>
      <c r="D118" s="132"/>
      <c r="E118" s="132" t="s">
        <v>80</v>
      </c>
      <c r="F118" s="132"/>
    </row>
    <row r="119" spans="2:6" ht="15">
      <c r="B119" s="133"/>
      <c r="C119" s="132"/>
      <c r="D119" s="132"/>
      <c r="E119" s="132"/>
      <c r="F119" s="13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2014-10-27T07:35:58Z</dcterms:modified>
  <cp:category/>
  <cp:version/>
  <cp:contentType/>
  <cp:contentStatus/>
</cp:coreProperties>
</file>