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<sst xmlns="http://schemas.openxmlformats.org/spreadsheetml/2006/main" count="356" uniqueCount="131">
  <si>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</si>
  <si>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</si>
  <si>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</si>
  <si>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</si>
  <si>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</si>
  <si>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</si>
  <si>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</si>
  <si>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</si>
  <si>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</si>
  <si>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</si>
  <si>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</si>
  <si>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</si>
  <si>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</si>
  <si>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</si>
  <si>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</si>
  <si>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</si>
  <si>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</si>
  <si>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</si>
  <si>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</si>
  <si>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</si>
  <si>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</si>
  <si>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</si>
  <si>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</si>
  <si>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</si>
  <si>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</si>
  <si>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</si>
  <si>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</si>
  <si>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</si>
  <si>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</si>
  <si>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</si>
  <si>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</si>
  <si>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</si>
  <si>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</si>
  <si>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</si>
  <si>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</si>
  <si>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</si>
  <si>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</si>
  <si>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</si>
  <si>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</si>
  <si>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</si>
  <si>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</si>
  <si>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</si>
  <si>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</si>
  <si>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</si>
  <si>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</si>
  <si>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</si>
  <si>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</si>
  <si>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</si>
  <si>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</si>
  <si>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</si>
  <si>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</si>
  <si>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</si>
  <si>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</si>
  <si>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</si>
  <si>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</si>
  <si>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</si>
  <si>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</si>
  <si>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</si>
  <si>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</si>
  <si>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</si>
  <si>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</si>
  <si>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</si>
  <si>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</si>
  <si>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</si>
  <si>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</si>
  <si>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</si>
  <si>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</si>
  <si>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</si>
  <si>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</si>
  <si>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</si>
  <si>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</si>
  <si>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</si>
  <si>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</si>
  <si>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</si>
  <si>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</si>
  <si>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</si>
  <si>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</si>
  <si>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</si>
  <si>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</si>
  <si>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</si>
  <si>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</si>
  <si>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</si>
  <si>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</si>
  <si>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</si>
  <si>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</si>
  <si>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</si>
  <si>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</si>
  <si>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</si>
  <si>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</si>
  <si>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</si>
  <si>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</si>
  <si>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</si>
  <si>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</si>
  <si>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</si>
  <si>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</si>
  <si>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</si>
  <si>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</si>
  <si>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</si>
  <si>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</si>
  <si>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</si>
  <si>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</si>
  <si>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</si>
  <si>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</si>
  <si>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</si>
  <si>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</si>
  <si>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</si>
  <si>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</si>
  <si>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</si>
  <si>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-Серпень'21 (€/МT)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</si>
  <si>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</si>
  <si>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</si>
  <si>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</si>
  <si>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</si>
  <si>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</si>
  <si>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</si>
  <si>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</si>
  <si>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</si>
  <si>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</si>
  <si>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</si>
  <si>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</si>
  <si>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</si>
  <si>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</si>
  <si>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</si>
  <si>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</si>
  <si>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</si>
  <si>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</si>
  <si>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</si>
  <si>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</si>
  <si>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</si>
  <si>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</si>
  <si>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>24 вересня 2021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</si>
</sst>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92D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200" fontId="81" fillId="0" borderId="10" xfId="0" applyNumberFormat="1" applyFont="1" applyFill="1" applyBorder="1" applyAlignment="1">
      <alignment horizontal="center" vertical="top" wrapText="1"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00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>
      <alignment horizontal="center" vertical="top" wrapText="1"/>
    </xf>
    <xf numFmtId="2" fontId="88" fillId="0" borderId="10" xfId="0" applyNumberFormat="1" applyFont="1" applyFill="1" applyBorder="1" applyAlignment="1">
      <alignment horizontal="center" vertical="top" wrapText="1"/>
    </xf>
    <xf numFmtId="202" fontId="88" fillId="0" borderId="10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9" fontId="6" fillId="36" borderId="10" xfId="0" applyNumberFormat="1" applyFont="1" applyFill="1" applyBorder="1" applyAlignment="1">
      <alignment horizontal="center"/>
    </xf>
    <xf numFmtId="198" fontId="81" fillId="0" borderId="10" xfId="0" applyNumberFormat="1" applyFont="1" applyFill="1" applyBorder="1" applyAlignment="1" quotePrefix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B1">
      <selection activeCell="K94" sqref="K94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75" t="s">
        <v>130</v>
      </c>
      <c r="D4" s="176"/>
      <c r="E4" s="176"/>
      <c r="F4" s="177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5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23">
        <v>0.24</v>
      </c>
      <c r="D7" s="13">
        <v>526</v>
      </c>
      <c r="E7" s="123">
        <f aca="true" t="shared" si="0" ref="E7:F9">C7*39.3683</f>
        <v>9.448391999999998</v>
      </c>
      <c r="F7" s="12">
        <f t="shared" si="0"/>
        <v>20707.7258</v>
      </c>
    </row>
    <row r="8" spans="2:6" s="5" customFormat="1" ht="15">
      <c r="B8" s="23" t="s">
        <v>110</v>
      </c>
      <c r="C8" s="123">
        <v>0.24</v>
      </c>
      <c r="D8" s="13">
        <v>532.6</v>
      </c>
      <c r="E8" s="123">
        <f t="shared" si="0"/>
        <v>9.448391999999998</v>
      </c>
      <c r="F8" s="12">
        <f t="shared" si="0"/>
        <v>20967.55658</v>
      </c>
    </row>
    <row r="9" spans="2:17" s="5" customFormat="1" ht="15">
      <c r="B9" s="23" t="s">
        <v>111</v>
      </c>
      <c r="C9" s="123">
        <v>0.22</v>
      </c>
      <c r="D9" s="13">
        <v>539.2</v>
      </c>
      <c r="E9" s="123">
        <f t="shared" si="0"/>
        <v>8.661026</v>
      </c>
      <c r="F9" s="12">
        <f t="shared" si="0"/>
        <v>21227.38736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91" t="s">
        <v>78</v>
      </c>
      <c r="D11" s="192"/>
      <c r="E11" s="191" t="s">
        <v>6</v>
      </c>
      <c r="F11" s="192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108</v>
      </c>
      <c r="C17" s="173">
        <v>1.75</v>
      </c>
      <c r="D17" s="68">
        <v>223.5</v>
      </c>
      <c r="E17" s="173">
        <f aca="true" t="shared" si="1" ref="E17:F19">C17/$E$86</f>
        <v>1.4921555252387448</v>
      </c>
      <c r="F17" s="68">
        <f t="shared" si="1"/>
        <v>190.56957708049111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112</v>
      </c>
      <c r="C18" s="173">
        <v>1.5</v>
      </c>
      <c r="D18" s="12">
        <v>224</v>
      </c>
      <c r="E18" s="173">
        <f t="shared" si="1"/>
        <v>1.2789904502046383</v>
      </c>
      <c r="F18" s="68">
        <f t="shared" si="1"/>
        <v>190.99590723055934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113</v>
      </c>
      <c r="C19" s="173">
        <v>1</v>
      </c>
      <c r="D19" s="12">
        <v>224</v>
      </c>
      <c r="E19" s="173">
        <f t="shared" si="1"/>
        <v>0.8526603001364256</v>
      </c>
      <c r="F19" s="68">
        <f t="shared" si="1"/>
        <v>190.99590723055934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91" t="s">
        <v>5</v>
      </c>
      <c r="D21" s="192"/>
      <c r="E21" s="193" t="s">
        <v>6</v>
      </c>
      <c r="F21" s="193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73">
        <v>0.62</v>
      </c>
      <c r="D22" s="68">
        <v>7.23</v>
      </c>
      <c r="E22" s="173">
        <f aca="true" t="shared" si="2" ref="E22:F24">C22*36.7437</f>
        <v>22.781094</v>
      </c>
      <c r="F22" s="12">
        <f t="shared" si="2"/>
        <v>265.656951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73">
        <v>0.62</v>
      </c>
      <c r="D23" s="12">
        <v>7.344</v>
      </c>
      <c r="E23" s="173">
        <f t="shared" si="2"/>
        <v>22.781094</v>
      </c>
      <c r="F23" s="12">
        <f t="shared" si="2"/>
        <v>269.8457328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114</v>
      </c>
      <c r="C24" s="173">
        <v>0.6</v>
      </c>
      <c r="D24" s="12">
        <v>7.38</v>
      </c>
      <c r="E24" s="173">
        <f t="shared" si="2"/>
        <v>22.046219999999998</v>
      </c>
      <c r="F24" s="12">
        <f t="shared" si="2"/>
        <v>271.168506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3" t="s">
        <v>9</v>
      </c>
      <c r="D26" s="193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116</v>
      </c>
      <c r="C27" s="173">
        <v>1</v>
      </c>
      <c r="D27" s="68">
        <v>253</v>
      </c>
      <c r="E27" s="173">
        <f aca="true" t="shared" si="3" ref="E27:F29">C27/$E$86</f>
        <v>0.8526603001364256</v>
      </c>
      <c r="F27" s="68">
        <f t="shared" si="3"/>
        <v>215.72305593451568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115</v>
      </c>
      <c r="C28" s="173">
        <v>1</v>
      </c>
      <c r="D28" s="12">
        <v>247</v>
      </c>
      <c r="E28" s="173">
        <f t="shared" si="3"/>
        <v>0.8526603001364256</v>
      </c>
      <c r="F28" s="68">
        <f t="shared" si="3"/>
        <v>210.60709413369713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117</v>
      </c>
      <c r="C29" s="173">
        <v>1.25</v>
      </c>
      <c r="D29" s="12">
        <v>244.5</v>
      </c>
      <c r="E29" s="173">
        <f t="shared" si="3"/>
        <v>1.065825375170532</v>
      </c>
      <c r="F29" s="68">
        <f t="shared" si="3"/>
        <v>208.47544338335607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93" t="s">
        <v>12</v>
      </c>
      <c r="D31" s="193"/>
      <c r="E31" s="193" t="s">
        <v>10</v>
      </c>
      <c r="F31" s="193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112</v>
      </c>
      <c r="C32" s="173">
        <v>6</v>
      </c>
      <c r="D32" s="12">
        <v>621</v>
      </c>
      <c r="E32" s="173">
        <f aca="true" t="shared" si="4" ref="E32:F34">C32/$E$86</f>
        <v>5.115961800818553</v>
      </c>
      <c r="F32" s="68">
        <f t="shared" si="4"/>
        <v>529.5020463847203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118</v>
      </c>
      <c r="C33" s="173">
        <v>7.5</v>
      </c>
      <c r="D33" s="12">
        <v>612.75</v>
      </c>
      <c r="E33" s="173">
        <f t="shared" si="4"/>
        <v>6.394952251023192</v>
      </c>
      <c r="F33" s="68">
        <f t="shared" si="4"/>
        <v>522.4675989085948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119</v>
      </c>
      <c r="C34" s="173">
        <v>5</v>
      </c>
      <c r="D34" s="12">
        <v>599.5</v>
      </c>
      <c r="E34" s="173">
        <f t="shared" si="4"/>
        <v>4.263301500682128</v>
      </c>
      <c r="F34" s="68">
        <f t="shared" si="4"/>
        <v>511.16984993178716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88" t="s">
        <v>5</v>
      </c>
      <c r="D36" s="189"/>
      <c r="E36" s="188" t="s">
        <v>6</v>
      </c>
      <c r="F36" s="189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99">
        <v>4.6</v>
      </c>
      <c r="D37" s="72">
        <v>575.2</v>
      </c>
      <c r="E37" s="199">
        <f aca="true" t="shared" si="5" ref="E37:F39">C37*58.0164</f>
        <v>266.87543999999997</v>
      </c>
      <c r="F37" s="68">
        <f t="shared" si="5"/>
        <v>33371.03328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99">
        <v>3.2</v>
      </c>
      <c r="D38" s="72">
        <v>567.2</v>
      </c>
      <c r="E38" s="199">
        <f t="shared" si="5"/>
        <v>185.65248</v>
      </c>
      <c r="F38" s="68">
        <f t="shared" si="5"/>
        <v>32906.90208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111</v>
      </c>
      <c r="C39" s="199">
        <v>1.6</v>
      </c>
      <c r="D39" s="72">
        <v>556.2</v>
      </c>
      <c r="E39" s="199">
        <f t="shared" si="5"/>
        <v>92.82624</v>
      </c>
      <c r="F39" s="68">
        <f t="shared" si="5"/>
        <v>32268.721680000002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88" t="s">
        <v>5</v>
      </c>
      <c r="D41" s="189"/>
      <c r="E41" s="188" t="s">
        <v>6</v>
      </c>
      <c r="F41" s="189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120</v>
      </c>
      <c r="C42" s="174">
        <v>0.06</v>
      </c>
      <c r="D42" s="72">
        <v>12.846</v>
      </c>
      <c r="E42" s="174">
        <f>C42*36.7437</f>
        <v>2.2046219999999996</v>
      </c>
      <c r="F42" s="68">
        <f aca="true" t="shared" si="6" ref="E42:F44">D42*36.7437</f>
        <v>472.0095702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121</v>
      </c>
      <c r="C43" s="174">
        <v>0.06</v>
      </c>
      <c r="D43" s="72">
        <v>12.94</v>
      </c>
      <c r="E43" s="174">
        <f t="shared" si="6"/>
        <v>2.2046219999999996</v>
      </c>
      <c r="F43" s="68">
        <f t="shared" si="6"/>
        <v>475.46347799999995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122</v>
      </c>
      <c r="C44" s="174">
        <v>0.02</v>
      </c>
      <c r="D44" s="72">
        <v>12.976</v>
      </c>
      <c r="E44" s="174">
        <f t="shared" si="6"/>
        <v>0.7348739999999999</v>
      </c>
      <c r="F44" s="68">
        <f t="shared" si="6"/>
        <v>476.7862512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91" t="s">
        <v>73</v>
      </c>
      <c r="D46" s="192"/>
      <c r="E46" s="191" t="s">
        <v>6</v>
      </c>
      <c r="F46" s="192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8" t="s">
        <v>16</v>
      </c>
      <c r="D51" s="189"/>
      <c r="E51" s="188" t="s">
        <v>6</v>
      </c>
      <c r="F51" s="189"/>
      <c r="G51"/>
      <c r="H51"/>
      <c r="I51"/>
      <c r="J51" s="5"/>
    </row>
    <row r="52" spans="2:19" s="21" customFormat="1" ht="15">
      <c r="B52" s="23" t="s">
        <v>123</v>
      </c>
      <c r="C52" s="110">
        <v>0.5</v>
      </c>
      <c r="D52" s="73">
        <v>336.1</v>
      </c>
      <c r="E52" s="110">
        <f aca="true" t="shared" si="7" ref="E52:F54">C52*1.1023</f>
        <v>0.55115</v>
      </c>
      <c r="F52" s="73">
        <f t="shared" si="7"/>
        <v>370.48303000000004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121</v>
      </c>
      <c r="C53" s="110">
        <v>1.1</v>
      </c>
      <c r="D53" s="73">
        <v>339.2</v>
      </c>
      <c r="E53" s="110">
        <f t="shared" si="7"/>
        <v>1.21253</v>
      </c>
      <c r="F53" s="73">
        <f t="shared" si="7"/>
        <v>373.90016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124</v>
      </c>
      <c r="C54" s="110">
        <v>1.5</v>
      </c>
      <c r="D54" s="73">
        <v>341.5</v>
      </c>
      <c r="E54" s="110">
        <f t="shared" si="7"/>
        <v>1.65345</v>
      </c>
      <c r="F54" s="73">
        <f t="shared" si="7"/>
        <v>376.43545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88" t="s">
        <v>18</v>
      </c>
      <c r="D56" s="189"/>
      <c r="E56" s="188" t="s">
        <v>19</v>
      </c>
      <c r="F56" s="189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123</v>
      </c>
      <c r="C57" s="172">
        <v>0.87</v>
      </c>
      <c r="D57" s="68">
        <v>57.97</v>
      </c>
      <c r="E57" s="172">
        <f aca="true" t="shared" si="8" ref="E57:F59">C57/454*1000</f>
        <v>1.9162995594713657</v>
      </c>
      <c r="F57" s="68">
        <f t="shared" si="8"/>
        <v>127.68722466960352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121</v>
      </c>
      <c r="C58" s="172">
        <v>0.85</v>
      </c>
      <c r="D58" s="68">
        <v>57.86</v>
      </c>
      <c r="E58" s="172">
        <f t="shared" si="8"/>
        <v>1.8722466960352422</v>
      </c>
      <c r="F58" s="68">
        <f t="shared" si="8"/>
        <v>127.44493392070486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124</v>
      </c>
      <c r="C59" s="172">
        <v>0.8</v>
      </c>
      <c r="D59" s="68">
        <v>57.83</v>
      </c>
      <c r="E59" s="172">
        <f t="shared" si="8"/>
        <v>1.762114537444934</v>
      </c>
      <c r="F59" s="68">
        <f t="shared" si="8"/>
        <v>127.37885462555066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88" t="s">
        <v>21</v>
      </c>
      <c r="D61" s="189"/>
      <c r="E61" s="188" t="s">
        <v>6</v>
      </c>
      <c r="F61" s="189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72">
        <v>0.07</v>
      </c>
      <c r="D62" s="72">
        <v>13.88</v>
      </c>
      <c r="E62" s="172">
        <f aca="true" t="shared" si="9" ref="E62:F64">C62*22.026</f>
        <v>1.5418200000000002</v>
      </c>
      <c r="F62" s="68">
        <f t="shared" si="9"/>
        <v>305.72088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122</v>
      </c>
      <c r="C63" s="172">
        <v>0.065</v>
      </c>
      <c r="D63" s="72">
        <v>14.13</v>
      </c>
      <c r="E63" s="172">
        <f t="shared" si="9"/>
        <v>1.4316900000000001</v>
      </c>
      <c r="F63" s="68">
        <f t="shared" si="9"/>
        <v>311.22738000000004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72">
        <v>0.055</v>
      </c>
      <c r="D64" s="72">
        <v>14.225</v>
      </c>
      <c r="E64" s="172">
        <f t="shared" si="9"/>
        <v>1.21143</v>
      </c>
      <c r="F64" s="68">
        <f t="shared" si="9"/>
        <v>313.31985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88" t="s">
        <v>76</v>
      </c>
      <c r="D66" s="189"/>
      <c r="E66" s="188" t="s">
        <v>23</v>
      </c>
      <c r="F66" s="189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109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125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88" t="s">
        <v>25</v>
      </c>
      <c r="D71" s="189"/>
      <c r="E71" s="188" t="s">
        <v>26</v>
      </c>
      <c r="F71" s="189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164" t="s">
        <v>72</v>
      </c>
      <c r="D72" s="118" t="s">
        <v>72</v>
      </c>
      <c r="E72" s="164" t="s">
        <v>72</v>
      </c>
      <c r="F72" s="74" t="s">
        <v>72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120</v>
      </c>
      <c r="C73" s="164">
        <v>0.025</v>
      </c>
      <c r="D73" s="118">
        <v>1.133675</v>
      </c>
      <c r="E73" s="164">
        <f>C73/454*100</f>
        <v>0.005506607929515419</v>
      </c>
      <c r="F73" s="74">
        <f>D73/454*1000</f>
        <v>2.4970814977973568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121</v>
      </c>
      <c r="C74" s="164">
        <v>0.5</v>
      </c>
      <c r="D74" s="118">
        <v>1.1353</v>
      </c>
      <c r="E74" s="164">
        <f>C74/454*100</f>
        <v>0.11013215859030838</v>
      </c>
      <c r="F74" s="74">
        <f>D74/454*1000</f>
        <v>2.5006607929515416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88" t="s">
        <v>25</v>
      </c>
      <c r="D76" s="189"/>
      <c r="E76" s="188" t="s">
        <v>28</v>
      </c>
      <c r="F76" s="189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124</v>
      </c>
      <c r="C77" s="171">
        <v>0.0039</v>
      </c>
      <c r="D77" s="119" t="s">
        <v>72</v>
      </c>
      <c r="E77" s="171">
        <f>C77/454*1000000</f>
        <v>8.590308370044053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128</v>
      </c>
      <c r="C78" s="171">
        <v>0.0036</v>
      </c>
      <c r="D78" s="119" t="s">
        <v>72</v>
      </c>
      <c r="E78" s="171">
        <f>C78/454*1000000</f>
        <v>7.929515418502203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129</v>
      </c>
      <c r="C79" s="171">
        <v>0.0037</v>
      </c>
      <c r="D79" s="119" t="s">
        <v>72</v>
      </c>
      <c r="E79" s="171">
        <f>C79/454*1000000</f>
        <v>8.14977973568282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7"/>
      <c r="D84" s="168" t="s">
        <v>30</v>
      </c>
      <c r="E84" s="168" t="s">
        <v>31</v>
      </c>
      <c r="F84" s="168" t="s">
        <v>32</v>
      </c>
      <c r="G84" s="168" t="s">
        <v>33</v>
      </c>
      <c r="H84" s="168" t="s">
        <v>34</v>
      </c>
      <c r="I84" s="168" t="s">
        <v>35</v>
      </c>
      <c r="J84" s="168" t="s">
        <v>36</v>
      </c>
      <c r="K84" s="168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9"/>
      <c r="D85" s="166"/>
      <c r="E85" s="166"/>
      <c r="F85" s="166"/>
      <c r="G85" s="166"/>
      <c r="H85" s="166"/>
      <c r="I85" s="166"/>
      <c r="J85" s="166"/>
      <c r="K85" s="166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70" t="s">
        <v>30</v>
      </c>
      <c r="D86" s="166" t="s">
        <v>72</v>
      </c>
      <c r="E86" s="166">
        <v>1.1728</v>
      </c>
      <c r="F86" s="166">
        <v>0.009</v>
      </c>
      <c r="G86" s="166">
        <v>1.3664</v>
      </c>
      <c r="H86" s="166">
        <v>1.0809</v>
      </c>
      <c r="I86" s="166">
        <v>0.7905</v>
      </c>
      <c r="J86" s="166">
        <v>0.7256</v>
      </c>
      <c r="K86" s="166">
        <v>0.1284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9" t="s">
        <v>31</v>
      </c>
      <c r="D87" s="166">
        <v>0.8527</v>
      </c>
      <c r="E87" s="166" t="s">
        <v>72</v>
      </c>
      <c r="F87" s="166">
        <v>0.0077</v>
      </c>
      <c r="G87" s="166">
        <v>1.1651</v>
      </c>
      <c r="H87" s="166">
        <v>0.9216</v>
      </c>
      <c r="I87" s="166">
        <v>0.674</v>
      </c>
      <c r="J87" s="166">
        <v>0.6187</v>
      </c>
      <c r="K87" s="166">
        <v>0.1095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70" t="s">
        <v>32</v>
      </c>
      <c r="D88" s="166">
        <v>110.69</v>
      </c>
      <c r="E88" s="166">
        <v>129.8172</v>
      </c>
      <c r="F88" s="166" t="s">
        <v>72</v>
      </c>
      <c r="G88" s="166">
        <v>151.2468</v>
      </c>
      <c r="H88" s="166">
        <v>119.639</v>
      </c>
      <c r="I88" s="166">
        <v>87.502</v>
      </c>
      <c r="J88" s="166">
        <v>80.3167</v>
      </c>
      <c r="K88" s="166">
        <v>14.2171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9" t="s">
        <v>33</v>
      </c>
      <c r="D89" s="166">
        <v>0.7319</v>
      </c>
      <c r="E89" s="166">
        <v>0.8583</v>
      </c>
      <c r="F89" s="166">
        <v>0.0066</v>
      </c>
      <c r="G89" s="166" t="s">
        <v>72</v>
      </c>
      <c r="H89" s="166">
        <v>0.791</v>
      </c>
      <c r="I89" s="166">
        <v>0.5785</v>
      </c>
      <c r="J89" s="166">
        <v>0.531</v>
      </c>
      <c r="K89" s="166">
        <v>0.094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70" t="s">
        <v>34</v>
      </c>
      <c r="D90" s="166">
        <v>0.9252</v>
      </c>
      <c r="E90" s="166">
        <v>1.0851</v>
      </c>
      <c r="F90" s="166">
        <v>0.0084</v>
      </c>
      <c r="G90" s="166">
        <v>1.2642</v>
      </c>
      <c r="H90" s="166" t="s">
        <v>72</v>
      </c>
      <c r="I90" s="166">
        <v>0.7314</v>
      </c>
      <c r="J90" s="166">
        <v>0.6713</v>
      </c>
      <c r="K90" s="166">
        <v>0.1188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9" t="s">
        <v>35</v>
      </c>
      <c r="D91" s="166">
        <v>1.265</v>
      </c>
      <c r="E91" s="166">
        <v>1.4836</v>
      </c>
      <c r="F91" s="166">
        <v>0.0114</v>
      </c>
      <c r="G91" s="166">
        <v>1.7285</v>
      </c>
      <c r="H91" s="166">
        <v>1.3673</v>
      </c>
      <c r="I91" s="166" t="s">
        <v>72</v>
      </c>
      <c r="J91" s="166">
        <v>0.9179</v>
      </c>
      <c r="K91" s="166">
        <v>0.1625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70" t="s">
        <v>36</v>
      </c>
      <c r="D92" s="166">
        <v>1.3782</v>
      </c>
      <c r="E92" s="166">
        <v>1.6163</v>
      </c>
      <c r="F92" s="166">
        <v>0.0124</v>
      </c>
      <c r="G92" s="166">
        <v>1.8831</v>
      </c>
      <c r="H92" s="166">
        <v>1.4896</v>
      </c>
      <c r="I92" s="166">
        <v>1.0895</v>
      </c>
      <c r="J92" s="166" t="s">
        <v>72</v>
      </c>
      <c r="K92" s="166">
        <v>0.177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9" t="s">
        <v>37</v>
      </c>
      <c r="D93" s="166">
        <v>7.7857</v>
      </c>
      <c r="E93" s="166">
        <v>9.1311</v>
      </c>
      <c r="F93" s="166">
        <v>0.0703</v>
      </c>
      <c r="G93" s="166">
        <v>10.6384</v>
      </c>
      <c r="H93" s="166">
        <v>8.4152</v>
      </c>
      <c r="I93" s="166">
        <v>6.1547</v>
      </c>
      <c r="J93" s="166">
        <v>5.6493</v>
      </c>
      <c r="K93" s="166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0.007703139491531168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90" t="s">
        <v>54</v>
      </c>
      <c r="C114" s="190"/>
      <c r="D114" s="190"/>
      <c r="E114" s="190"/>
      <c r="F114" s="190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7" t="s">
        <v>55</v>
      </c>
      <c r="C115" s="187"/>
      <c r="D115" s="187"/>
      <c r="E115" s="187"/>
      <c r="F115" s="187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7" t="s">
        <v>56</v>
      </c>
      <c r="C116" s="187"/>
      <c r="D116" s="187"/>
      <c r="E116" s="187"/>
      <c r="F116" s="187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7" t="s">
        <v>57</v>
      </c>
      <c r="C117" s="187"/>
      <c r="D117" s="187"/>
      <c r="E117" s="187"/>
      <c r="F117" s="187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7" t="s">
        <v>58</v>
      </c>
      <c r="C118" s="187"/>
      <c r="D118" s="187"/>
      <c r="E118" s="187"/>
      <c r="F118" s="187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7" t="s">
        <v>59</v>
      </c>
      <c r="C119" s="187"/>
      <c r="D119" s="187"/>
      <c r="E119" s="187"/>
      <c r="F119" s="187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7" t="s">
        <v>60</v>
      </c>
      <c r="C120" s="187"/>
      <c r="D120" s="187"/>
      <c r="E120" s="187"/>
      <c r="F120" s="187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94" t="s">
        <v>61</v>
      </c>
      <c r="C121" s="194"/>
      <c r="D121" s="194"/>
      <c r="E121" s="194"/>
      <c r="F121" s="194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4"/>
      <c r="D123" s="186"/>
      <c r="E123" s="186"/>
      <c r="F123" s="185"/>
      <c r="G123" s="112"/>
      <c r="H123" s="112"/>
    </row>
    <row r="124" spans="2:8" ht="15" customHeight="1">
      <c r="B124" s="31" t="s">
        <v>63</v>
      </c>
      <c r="C124" s="184" t="s">
        <v>64</v>
      </c>
      <c r="D124" s="185"/>
      <c r="E124" s="184" t="s">
        <v>65</v>
      </c>
      <c r="F124" s="185"/>
      <c r="G124" s="112"/>
      <c r="H124" s="112"/>
    </row>
    <row r="125" spans="2:8" ht="15" customHeight="1">
      <c r="B125" s="31" t="s">
        <v>66</v>
      </c>
      <c r="C125" s="184" t="s">
        <v>67</v>
      </c>
      <c r="D125" s="185"/>
      <c r="E125" s="184" t="s">
        <v>68</v>
      </c>
      <c r="F125" s="185"/>
      <c r="G125" s="112"/>
      <c r="H125" s="112"/>
    </row>
    <row r="126" spans="2:8" ht="15" customHeight="1">
      <c r="B126" s="178" t="s">
        <v>69</v>
      </c>
      <c r="C126" s="180" t="s">
        <v>70</v>
      </c>
      <c r="D126" s="181"/>
      <c r="E126" s="180" t="s">
        <v>71</v>
      </c>
      <c r="F126" s="181"/>
      <c r="G126" s="112"/>
      <c r="H126" s="112"/>
    </row>
    <row r="127" spans="2:8" ht="15" customHeight="1">
      <c r="B127" s="179"/>
      <c r="C127" s="182"/>
      <c r="D127" s="183"/>
      <c r="E127" s="182"/>
      <c r="F127" s="183"/>
      <c r="G127" s="112"/>
      <c r="H127" s="112"/>
    </row>
  </sheetData>
  <sheetProtection/>
  <mergeCells count="42"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C21:D21"/>
    <mergeCell ref="E31:F31"/>
    <mergeCell ref="C26:D26"/>
    <mergeCell ref="E21:F21"/>
    <mergeCell ref="C11:D11"/>
    <mergeCell ref="E11:F11"/>
    <mergeCell ref="B120:F120"/>
    <mergeCell ref="B118:F118"/>
    <mergeCell ref="B114:F114"/>
    <mergeCell ref="B115:F115"/>
    <mergeCell ref="B119:F119"/>
    <mergeCell ref="C71:D71"/>
    <mergeCell ref="B116:F11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5" t="s">
        <v>86</v>
      </c>
      <c r="D4" s="196"/>
      <c r="E4" s="196"/>
      <c r="F4" s="197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91" t="s">
        <v>5</v>
      </c>
      <c r="D6" s="192"/>
      <c r="E6" s="191" t="s">
        <v>6</v>
      </c>
      <c r="F6" s="192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91" t="s">
        <v>7</v>
      </c>
      <c r="D11" s="192"/>
      <c r="E11" s="191" t="s">
        <v>6</v>
      </c>
      <c r="F11" s="192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93" t="s">
        <v>78</v>
      </c>
      <c r="D16" s="193"/>
      <c r="E16" s="191" t="s">
        <v>6</v>
      </c>
      <c r="F16" s="192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91" t="s">
        <v>5</v>
      </c>
      <c r="D21" s="192"/>
      <c r="E21" s="193" t="s">
        <v>6</v>
      </c>
      <c r="F21" s="193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3" t="s">
        <v>9</v>
      </c>
      <c r="D26" s="193"/>
      <c r="E26" s="191" t="s">
        <v>10</v>
      </c>
      <c r="F26" s="192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93" t="s">
        <v>12</v>
      </c>
      <c r="D31" s="193"/>
      <c r="E31" s="193" t="s">
        <v>10</v>
      </c>
      <c r="F31" s="193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88" t="s">
        <v>5</v>
      </c>
      <c r="D36" s="189"/>
      <c r="E36" s="188" t="s">
        <v>6</v>
      </c>
      <c r="F36" s="189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88" t="s">
        <v>5</v>
      </c>
      <c r="D41" s="189"/>
      <c r="E41" s="188" t="s">
        <v>6</v>
      </c>
      <c r="F41" s="189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93" t="s">
        <v>73</v>
      </c>
      <c r="D46" s="193"/>
      <c r="E46" s="191" t="s">
        <v>6</v>
      </c>
      <c r="F46" s="192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8" t="s">
        <v>16</v>
      </c>
      <c r="D51" s="189"/>
      <c r="E51" s="188" t="s">
        <v>6</v>
      </c>
      <c r="F51" s="189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88" t="s">
        <v>18</v>
      </c>
      <c r="D56" s="189"/>
      <c r="E56" s="188" t="s">
        <v>19</v>
      </c>
      <c r="F56" s="189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88" t="s">
        <v>21</v>
      </c>
      <c r="D61" s="189"/>
      <c r="E61" s="188" t="s">
        <v>6</v>
      </c>
      <c r="F61" s="189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88" t="s">
        <v>76</v>
      </c>
      <c r="D66" s="189"/>
      <c r="E66" s="188" t="s">
        <v>23</v>
      </c>
      <c r="F66" s="189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88" t="s">
        <v>25</v>
      </c>
      <c r="D71" s="189"/>
      <c r="E71" s="188" t="s">
        <v>26</v>
      </c>
      <c r="F71" s="189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8" t="s">
        <v>25</v>
      </c>
      <c r="D76" s="198"/>
      <c r="E76" s="188" t="s">
        <v>28</v>
      </c>
      <c r="F76" s="189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90" t="s">
        <v>54</v>
      </c>
      <c r="C114" s="190"/>
      <c r="D114" s="190"/>
      <c r="E114" s="190"/>
      <c r="F114" s="190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7" t="s">
        <v>55</v>
      </c>
      <c r="C115" s="187"/>
      <c r="D115" s="187"/>
      <c r="E115" s="187"/>
      <c r="F115" s="187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7" t="s">
        <v>56</v>
      </c>
      <c r="C116" s="187"/>
      <c r="D116" s="187"/>
      <c r="E116" s="187"/>
      <c r="F116" s="187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7" t="s">
        <v>57</v>
      </c>
      <c r="C117" s="187"/>
      <c r="D117" s="187"/>
      <c r="E117" s="187"/>
      <c r="F117" s="187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7" t="s">
        <v>58</v>
      </c>
      <c r="C118" s="187"/>
      <c r="D118" s="187"/>
      <c r="E118" s="187"/>
      <c r="F118" s="187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7" t="s">
        <v>59</v>
      </c>
      <c r="C119" s="187"/>
      <c r="D119" s="187"/>
      <c r="E119" s="187"/>
      <c r="F119" s="187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7" t="s">
        <v>60</v>
      </c>
      <c r="C120" s="187"/>
      <c r="D120" s="187"/>
      <c r="E120" s="187"/>
      <c r="F120" s="187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94" t="s">
        <v>61</v>
      </c>
      <c r="C121" s="194"/>
      <c r="D121" s="194"/>
      <c r="E121" s="194"/>
      <c r="F121" s="194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4"/>
      <c r="D123" s="186"/>
      <c r="E123" s="186"/>
      <c r="F123" s="185"/>
      <c r="G123" s="112"/>
      <c r="H123" s="112"/>
    </row>
    <row r="124" spans="2:8" ht="30.75" customHeight="1">
      <c r="B124" s="31" t="s">
        <v>63</v>
      </c>
      <c r="C124" s="184" t="s">
        <v>64</v>
      </c>
      <c r="D124" s="185"/>
      <c r="E124" s="184" t="s">
        <v>65</v>
      </c>
      <c r="F124" s="185"/>
      <c r="G124" s="112"/>
      <c r="H124" s="112"/>
    </row>
    <row r="125" spans="2:8" ht="30.75" customHeight="1">
      <c r="B125" s="31" t="s">
        <v>66</v>
      </c>
      <c r="C125" s="184" t="s">
        <v>67</v>
      </c>
      <c r="D125" s="185"/>
      <c r="E125" s="184" t="s">
        <v>68</v>
      </c>
      <c r="F125" s="185"/>
      <c r="G125" s="112"/>
      <c r="H125" s="112"/>
    </row>
    <row r="126" spans="2:8" ht="15" customHeight="1">
      <c r="B126" s="178" t="s">
        <v>69</v>
      </c>
      <c r="C126" s="180" t="s">
        <v>70</v>
      </c>
      <c r="D126" s="181"/>
      <c r="E126" s="180" t="s">
        <v>71</v>
      </c>
      <c r="F126" s="181"/>
      <c r="G126" s="112"/>
      <c r="H126" s="112"/>
    </row>
    <row r="127" spans="2:8" ht="15" customHeight="1">
      <c r="B127" s="179"/>
      <c r="C127" s="182"/>
      <c r="D127" s="183"/>
      <c r="E127" s="182"/>
      <c r="F127" s="183"/>
      <c r="G127" s="112"/>
      <c r="H127" s="112"/>
    </row>
  </sheetData>
  <sheetProtection/>
  <mergeCells count="47"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  <mergeCell ref="B114:F114"/>
    <mergeCell ref="B115:F115"/>
    <mergeCell ref="B116:F116"/>
    <mergeCell ref="B117:F117"/>
    <mergeCell ref="B118:F118"/>
    <mergeCell ref="B119:F119"/>
    <mergeCell ref="C66:D66"/>
    <mergeCell ref="E66:F66"/>
    <mergeCell ref="C71:D71"/>
    <mergeCell ref="E71:F71"/>
    <mergeCell ref="C76:D76"/>
    <mergeCell ref="E76:F76"/>
    <mergeCell ref="C51:D51"/>
    <mergeCell ref="E51:F51"/>
    <mergeCell ref="C56:D56"/>
    <mergeCell ref="E56:F56"/>
    <mergeCell ref="C61:D61"/>
    <mergeCell ref="E61:F61"/>
    <mergeCell ref="C36:D36"/>
    <mergeCell ref="E36:F36"/>
    <mergeCell ref="C41:D41"/>
    <mergeCell ref="E41:F41"/>
    <mergeCell ref="C46:D46"/>
    <mergeCell ref="E46:F4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Ярослава</cp:lastModifiedBy>
  <dcterms:created xsi:type="dcterms:W3CDTF">2015-11-06T07:22:19Z</dcterms:created>
  <dcterms:modified xsi:type="dcterms:W3CDTF">2021-09-26T19:47:43Z</dcterms:modified>
  <cp:category/>
  <cp:version/>
  <cp:contentType/>
  <cp:contentStatus/>
</cp:coreProperties>
</file>