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<sst xmlns="http://schemas.openxmlformats.org/spreadsheetml/2006/main" count="170" uniqueCount="103">
  <si>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</si>
  <si>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</si>
  <si>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</si>
  <si>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</si>
  <si>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</si>
  <si>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</si>
  <si>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</si>
  <si>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</si>
  <si>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</si>
  <si>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</si>
  <si>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</si>
  <si>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</si>
  <si>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</si>
  <si>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</si>
  <si>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</si>
  <si>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</si>
  <si>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</si>
  <si>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</si>
  <si>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</si>
  <si>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</si>
  <si>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</si>
  <si>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</si>
  <si>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</si>
  <si>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</si>
  <si>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</si>
  <si>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</si>
  <si>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</si>
  <si>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</si>
  <si>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</si>
  <si>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</si>
  <si>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</si>
  <si>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</si>
  <si>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</si>
  <si>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</si>
  <si>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</si>
  <si>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</si>
  <si>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</si>
  <si>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</si>
  <si>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</si>
  <si>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</si>
  <si>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</si>
  <si>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</si>
  <si>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</si>
  <si>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</si>
  <si>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</si>
  <si>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</si>
  <si>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</si>
  <si>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</si>
  <si>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</si>
  <si>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</si>
  <si>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</si>
  <si>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</si>
  <si>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</si>
  <si>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</si>
  <si>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</si>
  <si>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</si>
  <si>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</si>
  <si>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</si>
  <si>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</si>
  <si>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</si>
  <si>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</si>
  <si>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</si>
  <si>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</si>
  <si>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</si>
  <si>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</si>
  <si>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</si>
  <si>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</si>
  <si>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</si>
  <si>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</si>
  <si>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</si>
  <si>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</si>
  <si>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</si>
  <si>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</si>
  <si>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</si>
  <si>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</si>
  <si>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</si>
  <si>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</si>
  <si>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</si>
  <si>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-Листопад'19 (€/МT)</t>
  </si>
  <si>
    <t>CME -Жовтень'19</t>
  </si>
  <si>
    <t>CME - Вересень'19</t>
  </si>
  <si>
    <t>TOCOM -Листопад'19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</si>
  <si>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</si>
  <si>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</si>
  <si>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</si>
  <si>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</si>
  <si>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</si>
  <si>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</si>
  <si>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</si>
  <si>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</si>
  <si>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</si>
  <si>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CME - Жовтень'19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</si>
  <si>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</si>
  <si>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</si>
  <si>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</si>
  <si>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</si>
  <si>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</si>
  <si>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</si>
  <si>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</si>
  <si>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Жовтень '19 (¥/МT)</t>
  </si>
  <si>
    <t>TOCOM - Грудень  '19 (¥/МT)</t>
  </si>
  <si>
    <t>TOCOM - Лютий '20 (¥/МT)</t>
  </si>
  <si>
    <t>24 вересня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</si>
</sst>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D85" sqref="D85:K9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102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3" t="s">
        <v>6</v>
      </c>
      <c r="F6" s="154"/>
      <c r="G6"/>
      <c r="H6"/>
      <c r="I6"/>
    </row>
    <row r="7" spans="2:6" s="6" customFormat="1" ht="15">
      <c r="B7" s="24" t="s">
        <v>85</v>
      </c>
      <c r="C7" s="115">
        <v>0.014</v>
      </c>
      <c r="D7" s="14">
        <v>3.754</v>
      </c>
      <c r="E7" s="115">
        <f aca="true" t="shared" si="0" ref="E7:F9">C7*39.3683</f>
        <v>0.5511562</v>
      </c>
      <c r="F7" s="13">
        <f t="shared" si="0"/>
        <v>147.7885982</v>
      </c>
    </row>
    <row r="8" spans="2:6" s="6" customFormat="1" ht="15">
      <c r="B8" s="24" t="s">
        <v>82</v>
      </c>
      <c r="C8" s="115">
        <v>0.012</v>
      </c>
      <c r="D8" s="14">
        <v>3.84</v>
      </c>
      <c r="E8" s="115">
        <f t="shared" si="0"/>
        <v>0.4724196</v>
      </c>
      <c r="F8" s="13">
        <f t="shared" si="0"/>
        <v>151.17427199999997</v>
      </c>
    </row>
    <row r="9" spans="2:17" s="6" customFormat="1" ht="15">
      <c r="B9" s="24" t="s">
        <v>97</v>
      </c>
      <c r="C9" s="115">
        <v>0.006</v>
      </c>
      <c r="D9" s="14">
        <v>3.94</v>
      </c>
      <c r="E9" s="115">
        <f t="shared" si="0"/>
        <v>0.2362098</v>
      </c>
      <c r="F9" s="13">
        <f t="shared" si="0"/>
        <v>155.111102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3"/>
      <c r="D10" s="7"/>
      <c r="E10" s="133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29">
        <v>0.46</v>
      </c>
      <c r="D12" s="13">
        <v>162.75</v>
      </c>
      <c r="E12" s="129">
        <f>C12/$D$86</f>
        <v>0.5053834322127005</v>
      </c>
      <c r="F12" s="71">
        <f aca="true" t="shared" si="1" ref="E12:F14">D12/$D$86</f>
        <v>178.8068556361239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29">
        <v>0.15</v>
      </c>
      <c r="D13" s="13">
        <v>177.25</v>
      </c>
      <c r="E13" s="129">
        <f t="shared" si="1"/>
        <v>0.16479894528675015</v>
      </c>
      <c r="F13" s="71">
        <f t="shared" si="1"/>
        <v>194.73742034717645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14">
        <v>0.15</v>
      </c>
      <c r="D14" s="13">
        <v>176.5</v>
      </c>
      <c r="E14" s="114">
        <f t="shared" si="1"/>
        <v>0.16479894528675015</v>
      </c>
      <c r="F14" s="71">
        <f t="shared" si="1"/>
        <v>193.9134256207427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9"/>
      <c r="D15" s="52"/>
      <c r="E15" s="131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74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81</v>
      </c>
      <c r="C17" s="138">
        <v>100</v>
      </c>
      <c r="D17" s="87">
        <v>21300</v>
      </c>
      <c r="E17" s="114">
        <f>C17/$D$87</f>
        <v>0.9303190994511118</v>
      </c>
      <c r="F17" s="71">
        <f aca="true" t="shared" si="2" ref="E17:F19">D17/$D$87</f>
        <v>198.1579681830868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40">
        <v>40</v>
      </c>
      <c r="D18" s="87">
        <v>22240</v>
      </c>
      <c r="E18" s="129">
        <f t="shared" si="2"/>
        <v>0.3721276397804447</v>
      </c>
      <c r="F18" s="71">
        <f t="shared" si="2"/>
        <v>206.90296771792725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40">
        <v>30</v>
      </c>
      <c r="D19" s="87">
        <v>23230</v>
      </c>
      <c r="E19" s="129">
        <f t="shared" si="2"/>
        <v>0.27909572983533354</v>
      </c>
      <c r="F19" s="71">
        <f t="shared" si="2"/>
        <v>216.11312680249327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85</v>
      </c>
      <c r="C22" s="113">
        <v>0.012</v>
      </c>
      <c r="D22" s="14">
        <v>4.806</v>
      </c>
      <c r="E22" s="113">
        <f aca="true" t="shared" si="3" ref="E22:F24">C22*36.7437</f>
        <v>0.4409244</v>
      </c>
      <c r="F22" s="13">
        <f t="shared" si="3"/>
        <v>176.5902222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82</v>
      </c>
      <c r="C23" s="113">
        <v>0.014</v>
      </c>
      <c r="D23" s="14">
        <v>4.872</v>
      </c>
      <c r="E23" s="113">
        <f t="shared" si="3"/>
        <v>0.5144118</v>
      </c>
      <c r="F23" s="13">
        <f t="shared" si="3"/>
        <v>179.0153064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97</v>
      </c>
      <c r="C24" s="113">
        <v>0.006</v>
      </c>
      <c r="D24" s="75">
        <v>4.93</v>
      </c>
      <c r="E24" s="113">
        <f t="shared" si="3"/>
        <v>0.2204622</v>
      </c>
      <c r="F24" s="13">
        <f t="shared" si="3"/>
        <v>181.14644099999998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0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94</v>
      </c>
      <c r="C27" s="129">
        <v>0.87</v>
      </c>
      <c r="D27" s="71">
        <v>170.25</v>
      </c>
      <c r="E27" s="129">
        <f aca="true" t="shared" si="4" ref="E27:F29">C27/$D$86</f>
        <v>0.955833882663151</v>
      </c>
      <c r="F27" s="71">
        <f>D27/$D$86</f>
        <v>187.04680290046144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84</v>
      </c>
      <c r="C28" s="129">
        <v>0.71</v>
      </c>
      <c r="D28" s="13">
        <v>174.75</v>
      </c>
      <c r="E28" s="129">
        <f t="shared" si="4"/>
        <v>0.7800483410239507</v>
      </c>
      <c r="F28" s="71">
        <f t="shared" si="4"/>
        <v>191.99077125906393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29">
        <v>0.7</v>
      </c>
      <c r="D29" s="13">
        <v>177.25</v>
      </c>
      <c r="E29" s="129">
        <f>C29/$D$86</f>
        <v>0.7690617446715007</v>
      </c>
      <c r="F29" s="71">
        <f t="shared" si="4"/>
        <v>194.73742034717645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29">
        <v>0.06</v>
      </c>
      <c r="D32" s="13">
        <v>386.5</v>
      </c>
      <c r="E32" s="129">
        <f>C32/$D$86</f>
        <v>0.06591957811470006</v>
      </c>
      <c r="F32" s="71">
        <f aca="true" t="shared" si="5" ref="E32:F34">D32/$D$86</f>
        <v>424.63194902219294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29">
        <v>0.19</v>
      </c>
      <c r="D33" s="13">
        <v>388</v>
      </c>
      <c r="E33" s="129">
        <f t="shared" si="5"/>
        <v>0.2087453306965502</v>
      </c>
      <c r="F33" s="71">
        <f>D33/$D$86</f>
        <v>426.2799384750604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29">
        <v>0.13</v>
      </c>
      <c r="D34" s="66">
        <v>385.25</v>
      </c>
      <c r="E34" s="129">
        <f t="shared" si="5"/>
        <v>0.14282575258185015</v>
      </c>
      <c r="F34" s="71">
        <f t="shared" si="5"/>
        <v>423.25862447813665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9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85</v>
      </c>
      <c r="C37" s="113">
        <v>0.062</v>
      </c>
      <c r="D37" s="75">
        <v>2.75</v>
      </c>
      <c r="E37" s="113">
        <f aca="true" t="shared" si="6" ref="E37:F39">C37*58.0164</f>
        <v>3.5970168</v>
      </c>
      <c r="F37" s="71">
        <f t="shared" si="6"/>
        <v>159.5451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82</v>
      </c>
      <c r="C38" s="113">
        <v>0.056</v>
      </c>
      <c r="D38" s="75">
        <v>2.764</v>
      </c>
      <c r="E38" s="113">
        <f t="shared" si="6"/>
        <v>3.2489184</v>
      </c>
      <c r="F38" s="71">
        <f>D38*58.0164</f>
        <v>160.35732959999999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13">
        <v>0.056</v>
      </c>
      <c r="D39" s="75">
        <v>2.77</v>
      </c>
      <c r="E39" s="113">
        <f t="shared" si="6"/>
        <v>3.2489184</v>
      </c>
      <c r="F39" s="71">
        <f t="shared" si="6"/>
        <v>160.70542799999998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0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5">
        <v>0.016</v>
      </c>
      <c r="D42" s="75">
        <v>8.946</v>
      </c>
      <c r="E42" s="115">
        <f>C42*36.7437</f>
        <v>0.5878992</v>
      </c>
      <c r="F42" s="71">
        <f aca="true" t="shared" si="7" ref="E42:F44">D42*36.7437</f>
        <v>328.7091402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5">
        <v>0.016</v>
      </c>
      <c r="D43" s="75">
        <v>9.09</v>
      </c>
      <c r="E43" s="115">
        <f t="shared" si="7"/>
        <v>0.5878992</v>
      </c>
      <c r="F43" s="71">
        <f t="shared" si="7"/>
        <v>334.000233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15">
        <v>0.02</v>
      </c>
      <c r="D44" s="75">
        <v>9.176</v>
      </c>
      <c r="E44" s="115">
        <f t="shared" si="7"/>
        <v>0.7348739999999999</v>
      </c>
      <c r="F44" s="71">
        <f t="shared" si="7"/>
        <v>337.1601912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73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99</v>
      </c>
      <c r="C47" s="128">
        <v>0</v>
      </c>
      <c r="D47" s="87" t="s">
        <v>72</v>
      </c>
      <c r="E47" s="13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100</v>
      </c>
      <c r="C48" s="128">
        <v>0</v>
      </c>
      <c r="D48" s="87" t="s">
        <v>72</v>
      </c>
      <c r="E48" s="131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28">
        <v>0</v>
      </c>
      <c r="D49" s="87" t="s">
        <v>72</v>
      </c>
      <c r="E49" s="131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91</v>
      </c>
      <c r="C52" s="115">
        <v>0.9</v>
      </c>
      <c r="D52" s="76">
        <v>295</v>
      </c>
      <c r="E52" s="115">
        <f>C52*1.1023</f>
        <v>0.9920700000000001</v>
      </c>
      <c r="F52" s="76">
        <f aca="true" t="shared" si="8" ref="E52:F54">D52*1.1023</f>
        <v>325.17850000000004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15">
        <v>0.9</v>
      </c>
      <c r="D53" s="76">
        <v>299.5</v>
      </c>
      <c r="E53" s="115">
        <f t="shared" si="8"/>
        <v>0.9920700000000001</v>
      </c>
      <c r="F53" s="76">
        <f t="shared" si="8"/>
        <v>330.13885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90</v>
      </c>
      <c r="C54" s="115">
        <v>1</v>
      </c>
      <c r="D54" s="76">
        <v>300.9</v>
      </c>
      <c r="E54" s="115">
        <f>C54*1.1023</f>
        <v>1.1023</v>
      </c>
      <c r="F54" s="76">
        <f t="shared" si="8"/>
        <v>331.68207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4"/>
      <c r="C55" s="132"/>
      <c r="D55" s="66"/>
      <c r="E55" s="129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91</v>
      </c>
      <c r="C57" s="114">
        <v>0.01</v>
      </c>
      <c r="D57" s="71">
        <v>29.18</v>
      </c>
      <c r="E57" s="114">
        <f>C57/454*1000</f>
        <v>0.022026431718061675</v>
      </c>
      <c r="F57" s="71">
        <f aca="true" t="shared" si="9" ref="E57:F59">D57/454*1000</f>
        <v>64.27312775330395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14">
        <v>0.02</v>
      </c>
      <c r="D58" s="71">
        <v>29.33</v>
      </c>
      <c r="E58" s="114">
        <f t="shared" si="9"/>
        <v>0.04405286343612335</v>
      </c>
      <c r="F58" s="71">
        <f t="shared" si="9"/>
        <v>64.60352422907488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90</v>
      </c>
      <c r="C59" s="114">
        <v>0.02</v>
      </c>
      <c r="D59" s="71">
        <v>29.65</v>
      </c>
      <c r="E59" s="114">
        <f t="shared" si="9"/>
        <v>0.04405286343612335</v>
      </c>
      <c r="F59" s="71">
        <f t="shared" si="9"/>
        <v>65.30837004405286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3">
        <v>0.06</v>
      </c>
      <c r="D62" s="75">
        <v>12.005</v>
      </c>
      <c r="E62" s="113">
        <f aca="true" t="shared" si="10" ref="E62:F64">C62*22.026</f>
        <v>1.3215599999999998</v>
      </c>
      <c r="F62" s="71">
        <f t="shared" si="10"/>
        <v>264.42213000000004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3">
        <v>0.065</v>
      </c>
      <c r="D63" s="75">
        <v>12.19</v>
      </c>
      <c r="E63" s="113">
        <f t="shared" si="10"/>
        <v>1.4316900000000001</v>
      </c>
      <c r="F63" s="71">
        <f t="shared" si="10"/>
        <v>268.49694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82</v>
      </c>
      <c r="C64" s="113">
        <v>0.07</v>
      </c>
      <c r="D64" s="75">
        <v>12.33</v>
      </c>
      <c r="E64" s="113">
        <f t="shared" si="10"/>
        <v>1.5418200000000002</v>
      </c>
      <c r="F64" s="71">
        <f t="shared" si="10"/>
        <v>271.58058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6"/>
      <c r="D65" s="70"/>
      <c r="E65" s="115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1" t="s">
        <v>77</v>
      </c>
      <c r="D66" s="152"/>
      <c r="E66" s="151" t="s">
        <v>23</v>
      </c>
      <c r="F66" s="15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79</v>
      </c>
      <c r="C67" s="117">
        <v>0</v>
      </c>
      <c r="D67" s="75">
        <v>1.38</v>
      </c>
      <c r="E67" s="117">
        <f>C67/3.785</f>
        <v>0</v>
      </c>
      <c r="F67" s="71">
        <f aca="true" t="shared" si="11" ref="E67:F69">D67/3.785</f>
        <v>0.36459709379128136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86</v>
      </c>
      <c r="C68" s="113">
        <v>0.003</v>
      </c>
      <c r="D68" s="75">
        <v>1.372</v>
      </c>
      <c r="E68" s="113">
        <f t="shared" si="11"/>
        <v>0.0007926023778071334</v>
      </c>
      <c r="F68" s="71">
        <f>D68/3.785</f>
        <v>0.3624834874504624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96</v>
      </c>
      <c r="C69" s="113">
        <v>0.014</v>
      </c>
      <c r="D69" s="75">
        <v>1.357</v>
      </c>
      <c r="E69" s="113">
        <f t="shared" si="11"/>
        <v>0.003698811096433289</v>
      </c>
      <c r="F69" s="71">
        <f>D69/3.785</f>
        <v>0.3585204755614267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1" t="s">
        <v>25</v>
      </c>
      <c r="D71" s="152"/>
      <c r="E71" s="151" t="s">
        <v>26</v>
      </c>
      <c r="F71" s="15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80</v>
      </c>
      <c r="C72" s="162">
        <v>0</v>
      </c>
      <c r="D72" s="124" t="s">
        <v>72</v>
      </c>
      <c r="E72" s="162">
        <f>C72/454*100</f>
        <v>0</v>
      </c>
      <c r="F72" s="77" t="s">
        <v>72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79</v>
      </c>
      <c r="C73" s="137">
        <v>0.005</v>
      </c>
      <c r="D73" s="124">
        <v>1.09375</v>
      </c>
      <c r="E73" s="137">
        <f>C73/454*100</f>
        <v>0.0011013215859030838</v>
      </c>
      <c r="F73" s="77">
        <f>D73/454*1000</f>
        <v>2.4091409691629955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86</v>
      </c>
      <c r="C74" s="137">
        <v>0.0125</v>
      </c>
      <c r="D74" s="124">
        <v>1.1115</v>
      </c>
      <c r="E74" s="137">
        <f>C74/454*100</f>
        <v>0.0027533039647577094</v>
      </c>
      <c r="F74" s="77">
        <f>D74/454*1000</f>
        <v>2.448237885462555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7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8" t="s">
        <v>25</v>
      </c>
      <c r="D76" s="158"/>
      <c r="E76" s="151" t="s">
        <v>28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6">
        <v>0.0028</v>
      </c>
      <c r="D77" s="125" t="s">
        <v>72</v>
      </c>
      <c r="E77" s="116">
        <f>C77/454*1000000</f>
        <v>6.167400881057269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82</v>
      </c>
      <c r="C78" s="116">
        <v>0.002</v>
      </c>
      <c r="D78" s="125">
        <v>0.1243</v>
      </c>
      <c r="E78" s="116">
        <f>C78/454*1000000</f>
        <v>4.405286343612334</v>
      </c>
      <c r="F78" s="71">
        <f>D78/454*1000000</f>
        <v>273.7885462555066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16">
        <v>0.0018</v>
      </c>
      <c r="D79" s="125" t="s">
        <v>72</v>
      </c>
      <c r="E79" s="116">
        <f>C79/454*1000000</f>
        <v>3.9647577092511015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3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3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5" t="s">
        <v>72</v>
      </c>
      <c r="E85" s="136">
        <v>1.0986</v>
      </c>
      <c r="F85" s="136">
        <v>0.0093</v>
      </c>
      <c r="G85" s="136">
        <v>1.2381</v>
      </c>
      <c r="H85" s="136">
        <v>1.0131</v>
      </c>
      <c r="I85" s="136">
        <v>0.7532</v>
      </c>
      <c r="J85" s="136">
        <v>0.6763</v>
      </c>
      <c r="K85" s="136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6">
        <v>0.9102</v>
      </c>
      <c r="E86" s="136" t="s">
        <v>72</v>
      </c>
      <c r="F86" s="136">
        <v>0.0085</v>
      </c>
      <c r="G86" s="136">
        <v>1.127</v>
      </c>
      <c r="H86" s="136">
        <v>0.9221</v>
      </c>
      <c r="I86" s="136">
        <v>0.6856</v>
      </c>
      <c r="J86" s="136">
        <v>0.6156</v>
      </c>
      <c r="K86" s="136">
        <v>0.1162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6">
        <v>107.49</v>
      </c>
      <c r="E87" s="136">
        <v>118.0885</v>
      </c>
      <c r="F87" s="136" t="s">
        <v>72</v>
      </c>
      <c r="G87" s="136">
        <v>133.0834</v>
      </c>
      <c r="H87" s="136">
        <v>108.8947</v>
      </c>
      <c r="I87" s="136">
        <v>80.9657</v>
      </c>
      <c r="J87" s="136">
        <v>72.6955</v>
      </c>
      <c r="K87" s="136">
        <v>13.7169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6">
        <v>0.8077</v>
      </c>
      <c r="E88" s="136">
        <v>0.8873</v>
      </c>
      <c r="F88" s="136">
        <v>0.0075</v>
      </c>
      <c r="G88" s="136" t="s">
        <v>72</v>
      </c>
      <c r="H88" s="136">
        <v>0.8182</v>
      </c>
      <c r="I88" s="136">
        <v>0.6084</v>
      </c>
      <c r="J88" s="136">
        <v>0.5462</v>
      </c>
      <c r="K88" s="136">
        <v>0.1031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6">
        <v>0.9871</v>
      </c>
      <c r="E89" s="136">
        <v>1.0844</v>
      </c>
      <c r="F89" s="136">
        <v>0.0092</v>
      </c>
      <c r="G89" s="136">
        <v>1.2221</v>
      </c>
      <c r="H89" s="136" t="s">
        <v>72</v>
      </c>
      <c r="I89" s="136">
        <v>0.7435</v>
      </c>
      <c r="J89" s="136">
        <v>0.6676</v>
      </c>
      <c r="K89" s="136">
        <v>0.126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6">
        <v>1.3276</v>
      </c>
      <c r="E90" s="136">
        <v>1.4585</v>
      </c>
      <c r="F90" s="136">
        <v>0.0124</v>
      </c>
      <c r="G90" s="136">
        <v>1.6437</v>
      </c>
      <c r="H90" s="136">
        <v>1.3449</v>
      </c>
      <c r="I90" s="136" t="s">
        <v>72</v>
      </c>
      <c r="J90" s="136">
        <v>0.8979</v>
      </c>
      <c r="K90" s="136">
        <v>0.1694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6">
        <v>1.4786</v>
      </c>
      <c r="E91" s="136">
        <v>1.6244</v>
      </c>
      <c r="F91" s="136">
        <v>0.0138</v>
      </c>
      <c r="G91" s="136">
        <v>1.8307</v>
      </c>
      <c r="H91" s="136">
        <v>1.498</v>
      </c>
      <c r="I91" s="136">
        <v>1.1138</v>
      </c>
      <c r="J91" s="136" t="s">
        <v>72</v>
      </c>
      <c r="K91" s="136">
        <v>0.1887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6">
        <v>7.8363</v>
      </c>
      <c r="E92" s="136">
        <v>8.609</v>
      </c>
      <c r="F92" s="136">
        <v>0.0729</v>
      </c>
      <c r="G92" s="136">
        <v>9.7021</v>
      </c>
      <c r="H92" s="136">
        <v>7.9387</v>
      </c>
      <c r="I92" s="136">
        <v>5.9026</v>
      </c>
      <c r="J92" s="136">
        <v>5.2997</v>
      </c>
      <c r="K92" s="136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8"/>
      <c r="H93" s="118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9"/>
      <c r="H94" s="119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0.9102494083378846</v>
      </c>
      <c r="F95" s="89"/>
      <c r="G95" s="120"/>
      <c r="H95" s="120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1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1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0"/>
      <c r="H98" s="120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0"/>
      <c r="H99" s="120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0"/>
      <c r="H100" s="120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2"/>
      <c r="H101" s="122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2"/>
      <c r="H102" s="122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8"/>
      <c r="H103" s="118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8"/>
      <c r="H104" s="118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8"/>
      <c r="H105" s="118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8"/>
      <c r="H106" s="118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8"/>
      <c r="H107" s="118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8"/>
      <c r="H108" s="118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8"/>
      <c r="H109" s="118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8"/>
      <c r="H110" s="118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8"/>
      <c r="H111" s="118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8"/>
      <c r="H112" s="118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8"/>
      <c r="H113" s="118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54</v>
      </c>
      <c r="C114" s="155"/>
      <c r="D114" s="155"/>
      <c r="E114" s="155"/>
      <c r="F114" s="155"/>
      <c r="G114" s="118"/>
      <c r="H114" s="118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55</v>
      </c>
      <c r="C115" s="141"/>
      <c r="D115" s="141"/>
      <c r="E115" s="141"/>
      <c r="F115" s="141"/>
      <c r="G115" s="118"/>
      <c r="H115" s="118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56</v>
      </c>
      <c r="C116" s="141"/>
      <c r="D116" s="141"/>
      <c r="E116" s="141"/>
      <c r="F116" s="141"/>
      <c r="G116" s="118"/>
      <c r="H116" s="118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57</v>
      </c>
      <c r="C117" s="141"/>
      <c r="D117" s="141"/>
      <c r="E117" s="141"/>
      <c r="F117" s="141"/>
      <c r="G117" s="118"/>
      <c r="H117" s="118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58</v>
      </c>
      <c r="C118" s="141"/>
      <c r="D118" s="141"/>
      <c r="E118" s="141"/>
      <c r="F118" s="141"/>
      <c r="G118" s="118"/>
      <c r="H118" s="118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59</v>
      </c>
      <c r="C119" s="141"/>
      <c r="D119" s="141"/>
      <c r="E119" s="141"/>
      <c r="F119" s="141"/>
      <c r="G119" s="118"/>
      <c r="H119" s="118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60</v>
      </c>
      <c r="C120" s="141"/>
      <c r="D120" s="141"/>
      <c r="E120" s="141"/>
      <c r="F120" s="141"/>
      <c r="G120" s="118"/>
      <c r="H120" s="118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61</v>
      </c>
      <c r="C121" s="157"/>
      <c r="D121" s="157"/>
      <c r="E121" s="157"/>
      <c r="F121" s="157"/>
      <c r="G121" s="118"/>
      <c r="H121" s="118"/>
    </row>
    <row r="122" spans="7:8" ht="15">
      <c r="G122" s="118"/>
      <c r="H122" s="118"/>
    </row>
    <row r="123" spans="2:8" ht="15.75">
      <c r="B123" s="32" t="s">
        <v>62</v>
      </c>
      <c r="C123" s="148"/>
      <c r="D123" s="150"/>
      <c r="E123" s="150"/>
      <c r="F123" s="149"/>
      <c r="G123" s="118"/>
      <c r="H123" s="118"/>
    </row>
    <row r="124" spans="2:8" ht="30.75" customHeight="1">
      <c r="B124" s="32" t="s">
        <v>63</v>
      </c>
      <c r="C124" s="148" t="s">
        <v>64</v>
      </c>
      <c r="D124" s="149"/>
      <c r="E124" s="148" t="s">
        <v>65</v>
      </c>
      <c r="F124" s="149"/>
      <c r="G124" s="118"/>
      <c r="H124" s="118"/>
    </row>
    <row r="125" spans="2:8" ht="30.75" customHeight="1">
      <c r="B125" s="32" t="s">
        <v>66</v>
      </c>
      <c r="C125" s="148" t="s">
        <v>67</v>
      </c>
      <c r="D125" s="149"/>
      <c r="E125" s="148" t="s">
        <v>68</v>
      </c>
      <c r="F125" s="149"/>
      <c r="G125" s="118"/>
      <c r="H125" s="118"/>
    </row>
    <row r="126" spans="2:8" ht="15" customHeight="1">
      <c r="B126" s="142" t="s">
        <v>69</v>
      </c>
      <c r="C126" s="144" t="s">
        <v>70</v>
      </c>
      <c r="D126" s="145"/>
      <c r="E126" s="144" t="s">
        <v>71</v>
      </c>
      <c r="F126" s="145"/>
      <c r="G126" s="118"/>
      <c r="H126" s="118"/>
    </row>
    <row r="127" spans="2:8" ht="15" customHeight="1">
      <c r="B127" s="143"/>
      <c r="C127" s="146"/>
      <c r="D127" s="147"/>
      <c r="E127" s="146"/>
      <c r="F127" s="147"/>
      <c r="G127" s="118"/>
      <c r="H127" s="118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2019-09-25T12:49:58Z</dcterms:modified>
  <cp:category/>
  <cp:version/>
  <cp:contentType/>
  <cp:contentStatus/>
</cp:coreProperties>
</file>