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<sst xmlns="http://schemas.openxmlformats.org/spreadsheetml/2006/main" count="148" uniqueCount="109">
  <si>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</si>
  <si>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</si>
  <si>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</si>
  <si>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</si>
  <si>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</si>
  <si>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</si>
  <si>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</si>
  <si>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</si>
  <si>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</si>
  <si>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</si>
  <si>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</si>
  <si>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</si>
  <si>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</si>
  <si>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</si>
  <si>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</si>
  <si>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</si>
  <si>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</si>
  <si>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</si>
  <si>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</si>
  <si>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</si>
  <si>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</si>
  <si>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</si>
  <si>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</si>
  <si>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</si>
  <si>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</si>
  <si>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</si>
  <si>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</si>
  <si>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</si>
  <si>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</si>
  <si>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</si>
  <si>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</si>
  <si>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</si>
  <si>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</si>
  <si>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</si>
  <si>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</si>
  <si>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</si>
  <si>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</si>
  <si>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</si>
  <si>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</si>
  <si>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</si>
  <si>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</si>
  <si>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</si>
  <si>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</si>
  <si>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</si>
  <si>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</si>
  <si>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</si>
  <si>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</si>
  <si>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</si>
  <si>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</si>
  <si>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</si>
  <si>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</si>
  <si>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</si>
  <si>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</si>
  <si>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</si>
  <si>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</si>
  <si>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</si>
  <si>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</si>
  <si>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</si>
  <si>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</si>
  <si>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</si>
  <si>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</si>
  <si>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</si>
  <si>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</si>
  <si>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</si>
  <si>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</si>
  <si>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</si>
  <si>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</si>
  <si>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</si>
  <si>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</si>
  <si>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</si>
  <si>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</si>
  <si>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</si>
  <si>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</si>
  <si>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</si>
  <si>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</si>
  <si>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</si>
  <si>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</si>
  <si>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</si>
  <si>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</si>
  <si>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</si>
  <si>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</si>
  <si>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</si>
  <si>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NYBOT - Жовтень '14</t>
  </si>
  <si>
    <t>Euronext - Січень '15 (€/МT)</t>
  </si>
  <si>
    <t>Лондон - Листопад '14 (ф.ст./МТ)</t>
  </si>
  <si>
    <t xml:space="preserve">– 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</si>
  <si>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</si>
  <si>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</si>
  <si>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</si>
  <si>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</si>
  <si>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</si>
  <si>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</si>
  <si>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</si>
  <si>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</si>
  <si>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</si>
  <si>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</si>
  <si>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</si>
  <si>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</si>
  <si>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</si>
  <si>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</si>
  <si>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</si>
  <si>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</si>
  <si>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</si>
  <si>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CME - Жовтень '14</t>
  </si>
  <si>
    <t>CME - Листопад '14</t>
  </si>
  <si>
    <t>CBOT - Травень'15</t>
  </si>
  <si>
    <t>CBOT - Січень '15</t>
  </si>
  <si>
    <t>Лондон - Березень'15</t>
  </si>
  <si>
    <t>24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</si>
</sst>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58">
      <selection activeCell="E71" sqref="E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4" t="s">
        <v>108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90" t="s">
        <v>100</v>
      </c>
      <c r="C7" s="127">
        <v>0.04</v>
      </c>
      <c r="D7" s="7">
        <v>3.294</v>
      </c>
      <c r="E7" s="127">
        <f aca="true" t="shared" si="0" ref="E7:F9">C7*39.3683</f>
        <v>1.574732</v>
      </c>
      <c r="F7" s="13">
        <f t="shared" si="0"/>
        <v>129.6791802</v>
      </c>
      <c r="G7" s="31"/>
      <c r="H7" s="31"/>
    </row>
    <row r="8" spans="2:8" s="6" customFormat="1" ht="15">
      <c r="B8" s="90" t="s">
        <v>95</v>
      </c>
      <c r="C8" s="127">
        <v>0.04</v>
      </c>
      <c r="D8" s="124">
        <v>3.422</v>
      </c>
      <c r="E8" s="127">
        <f t="shared" si="0"/>
        <v>1.574732</v>
      </c>
      <c r="F8" s="13">
        <f t="shared" si="0"/>
        <v>134.7183226</v>
      </c>
      <c r="G8" s="29"/>
      <c r="H8" s="29"/>
    </row>
    <row r="9" spans="2:17" s="6" customFormat="1" ht="15">
      <c r="B9" s="90" t="s">
        <v>105</v>
      </c>
      <c r="C9" s="127">
        <v>0.04</v>
      </c>
      <c r="D9" s="7">
        <v>3.506</v>
      </c>
      <c r="E9" s="127">
        <f t="shared" si="0"/>
        <v>1.574732</v>
      </c>
      <c r="F9" s="13">
        <f t="shared" si="0"/>
        <v>138.0252598</v>
      </c>
      <c r="G9" s="29"/>
      <c r="H9" s="29"/>
      <c r="J9" s="102"/>
      <c r="K9" s="83"/>
      <c r="L9" s="83"/>
      <c r="M9" s="83"/>
      <c r="N9" s="83"/>
      <c r="O9" s="83"/>
      <c r="P9" s="83"/>
      <c r="Q9" s="83"/>
    </row>
    <row r="10" spans="2:17" s="6" customFormat="1" ht="15.75">
      <c r="B10" s="30"/>
      <c r="C10" s="80"/>
      <c r="D10" s="7"/>
      <c r="E10" s="80"/>
      <c r="F10" s="7"/>
      <c r="G10" s="31"/>
      <c r="H10" s="31"/>
      <c r="J10" s="83"/>
      <c r="K10" s="102"/>
      <c r="L10" s="83"/>
      <c r="M10" s="83"/>
      <c r="N10" s="83"/>
      <c r="O10" s="83"/>
      <c r="P10" s="83"/>
      <c r="Q10" s="83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3"/>
      <c r="K11" s="83"/>
      <c r="L11" s="102"/>
      <c r="M11" s="83"/>
      <c r="N11" s="83"/>
      <c r="O11" s="83"/>
      <c r="P11" s="83"/>
      <c r="Q11" s="83"/>
    </row>
    <row r="12" spans="2:17" s="6" customFormat="1" ht="18" customHeight="1">
      <c r="B12" s="84" t="s">
        <v>81</v>
      </c>
      <c r="C12" s="128">
        <v>2.48</v>
      </c>
      <c r="D12" s="89">
        <v>134.5</v>
      </c>
      <c r="E12" s="128">
        <f>C12/D80</f>
        <v>3.165688026550932</v>
      </c>
      <c r="F12" s="122">
        <f>D12/D80</f>
        <v>171.68751595608884</v>
      </c>
      <c r="G12" s="29"/>
      <c r="H12" s="29"/>
      <c r="I12" s="102"/>
      <c r="J12" s="83"/>
      <c r="K12" s="83"/>
      <c r="L12" s="83"/>
      <c r="M12" s="102"/>
      <c r="N12" s="83"/>
      <c r="O12" s="83"/>
      <c r="P12" s="83"/>
      <c r="Q12" s="83"/>
    </row>
    <row r="13" spans="2:17" s="6" customFormat="1" ht="18" customHeight="1">
      <c r="B13" s="84" t="s">
        <v>83</v>
      </c>
      <c r="C13" s="128">
        <v>2.22</v>
      </c>
      <c r="D13" s="89">
        <v>138</v>
      </c>
      <c r="E13" s="128">
        <f>C13/D80</f>
        <v>2.8338013786060765</v>
      </c>
      <c r="F13" s="122">
        <f>D13/D80</f>
        <v>176.1552208322696</v>
      </c>
      <c r="G13" s="29"/>
      <c r="H13" s="29"/>
      <c r="I13" s="103"/>
      <c r="J13" s="83"/>
      <c r="K13" s="83"/>
      <c r="L13" s="83"/>
      <c r="M13" s="83"/>
      <c r="N13" s="102"/>
      <c r="O13" s="83"/>
      <c r="P13" s="83"/>
      <c r="Q13" s="83"/>
    </row>
    <row r="14" spans="2:17" ht="18" customHeight="1">
      <c r="B14" s="84" t="s">
        <v>101</v>
      </c>
      <c r="C14" s="128">
        <v>2.37</v>
      </c>
      <c r="D14" s="89">
        <v>140.5</v>
      </c>
      <c r="E14" s="128">
        <f>C14/D80</f>
        <v>3.0252744447281086</v>
      </c>
      <c r="F14" s="122">
        <f>D14/D80</f>
        <v>179.34643860097015</v>
      </c>
      <c r="I14" s="103"/>
      <c r="J14" s="83"/>
      <c r="K14" s="83"/>
      <c r="L14" s="83"/>
      <c r="M14" s="83"/>
      <c r="N14" s="83"/>
      <c r="O14" s="102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3"/>
      <c r="L15" s="83"/>
      <c r="M15" s="83"/>
      <c r="N15" s="83"/>
      <c r="O15" s="83"/>
      <c r="P15" s="102"/>
      <c r="Q15" s="83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3"/>
      <c r="J16" s="83"/>
      <c r="K16" s="83"/>
      <c r="L16" s="83"/>
      <c r="M16" s="83"/>
      <c r="N16" s="83"/>
      <c r="O16" s="83"/>
      <c r="P16" s="83"/>
      <c r="Q16" s="102"/>
    </row>
    <row r="17" spans="2:18" s="6" customFormat="1" ht="15.75">
      <c r="B17" s="90" t="s">
        <v>100</v>
      </c>
      <c r="C17" s="127">
        <v>0.042</v>
      </c>
      <c r="D17" s="7">
        <v>4.802</v>
      </c>
      <c r="E17" s="127">
        <f aca="true" t="shared" si="1" ref="E17:F19">C17*36.7437</f>
        <v>1.5432354</v>
      </c>
      <c r="F17" s="13">
        <f t="shared" si="1"/>
        <v>176.44324739999996</v>
      </c>
      <c r="G17" s="39"/>
      <c r="H17" s="39"/>
      <c r="I17" s="103"/>
      <c r="J17" s="83"/>
      <c r="K17" s="102"/>
      <c r="L17" s="83"/>
      <c r="M17" s="83"/>
      <c r="N17" s="83"/>
      <c r="O17" s="83"/>
      <c r="P17" s="83"/>
      <c r="Q17" s="83"/>
      <c r="R17" s="83"/>
    </row>
    <row r="18" spans="2:18" s="6" customFormat="1" ht="15.75">
      <c r="B18" s="90" t="s">
        <v>95</v>
      </c>
      <c r="C18" s="127">
        <v>0.04</v>
      </c>
      <c r="D18" s="7">
        <v>4.922</v>
      </c>
      <c r="E18" s="127">
        <f t="shared" si="1"/>
        <v>1.4697479999999998</v>
      </c>
      <c r="F18" s="13">
        <f t="shared" si="1"/>
        <v>180.85249139999996</v>
      </c>
      <c r="G18" s="39"/>
      <c r="H18" s="39"/>
      <c r="I18" s="103"/>
      <c r="J18" s="83"/>
      <c r="K18" s="83"/>
      <c r="L18" s="102"/>
      <c r="M18" s="83"/>
      <c r="N18" s="83"/>
      <c r="O18" s="83"/>
      <c r="P18" s="83"/>
      <c r="Q18" s="83"/>
      <c r="R18" s="83"/>
    </row>
    <row r="19" spans="2:18" s="6" customFormat="1" ht="15.75">
      <c r="B19" s="90" t="s">
        <v>105</v>
      </c>
      <c r="C19" s="127">
        <v>0.042</v>
      </c>
      <c r="D19" s="7">
        <v>5.01</v>
      </c>
      <c r="E19" s="127">
        <f t="shared" si="1"/>
        <v>1.5432354</v>
      </c>
      <c r="F19" s="13">
        <f t="shared" si="1"/>
        <v>184.08593699999997</v>
      </c>
      <c r="G19" s="39"/>
      <c r="H19" s="39"/>
      <c r="I19" s="103"/>
      <c r="J19" s="83"/>
      <c r="K19" s="102"/>
      <c r="L19" s="83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102"/>
      <c r="M20" s="83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103"/>
      <c r="J21" s="83"/>
      <c r="K21" s="83"/>
      <c r="L21" s="83"/>
      <c r="M21" s="102"/>
      <c r="N21" s="83"/>
      <c r="O21" s="83"/>
      <c r="P21" s="83"/>
      <c r="Q21" s="83"/>
      <c r="R21" s="83"/>
    </row>
    <row r="22" spans="2:21" s="6" customFormat="1" ht="18" customHeight="1">
      <c r="B22" s="84" t="s">
        <v>81</v>
      </c>
      <c r="C22" s="128">
        <v>1.66</v>
      </c>
      <c r="D22" s="122">
        <v>152.75</v>
      </c>
      <c r="E22" s="128">
        <f>C22/D80</f>
        <v>2.118968598417156</v>
      </c>
      <c r="F22" s="122">
        <f>D22/D80</f>
        <v>194.98340566760277</v>
      </c>
      <c r="G22" s="40"/>
      <c r="H22" s="41"/>
      <c r="J22" s="83"/>
      <c r="K22" s="83"/>
      <c r="L22" s="83"/>
      <c r="M22" s="83"/>
      <c r="N22" s="102"/>
      <c r="O22" s="83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83</v>
      </c>
      <c r="C23" s="128">
        <v>1.14</v>
      </c>
      <c r="D23" s="89">
        <v>155.5</v>
      </c>
      <c r="E23" s="128">
        <f>C23/D80</f>
        <v>1.4551953025274444</v>
      </c>
      <c r="F23" s="122">
        <f>D23/D80</f>
        <v>198.49374521317336</v>
      </c>
      <c r="G23" s="40"/>
      <c r="H23" s="41"/>
      <c r="J23" s="83"/>
      <c r="K23" s="83"/>
      <c r="L23" s="83"/>
      <c r="M23" s="83"/>
      <c r="N23" s="83"/>
      <c r="O23" s="102"/>
      <c r="P23" s="83"/>
      <c r="Q23" s="83"/>
      <c r="R23" s="83"/>
      <c r="S23" s="59"/>
      <c r="T23" s="59"/>
      <c r="U23" s="59"/>
    </row>
    <row r="24" spans="2:21" s="6" customFormat="1" ht="18" customHeight="1">
      <c r="B24" s="84" t="s">
        <v>86</v>
      </c>
      <c r="C24" s="128">
        <v>1.28</v>
      </c>
      <c r="D24" s="89">
        <v>157.75</v>
      </c>
      <c r="E24" s="128">
        <f>C24/D80</f>
        <v>1.6339034975746745</v>
      </c>
      <c r="F24" s="122">
        <f>D24/D80</f>
        <v>201.36584120500385</v>
      </c>
      <c r="G24" s="40"/>
      <c r="H24" s="41"/>
      <c r="I24" s="102"/>
      <c r="J24" s="83"/>
      <c r="K24" s="83"/>
      <c r="L24" s="83"/>
      <c r="M24" s="83"/>
      <c r="N24" s="83"/>
      <c r="O24" s="83"/>
      <c r="P24" s="102"/>
      <c r="Q24" s="83"/>
      <c r="R24" s="83"/>
      <c r="S24" s="59"/>
      <c r="T24" s="59"/>
      <c r="U24" s="59"/>
    </row>
    <row r="25" spans="2:21" s="6" customFormat="1" ht="18" customHeight="1">
      <c r="B25" s="84" t="s">
        <v>84</v>
      </c>
      <c r="C25" s="81">
        <v>0.23</v>
      </c>
      <c r="D25" s="89">
        <v>109.5</v>
      </c>
      <c r="E25" s="81">
        <f>C25/D82</f>
        <v>0.3753876285294598</v>
      </c>
      <c r="F25" s="122">
        <f>D25/D82</f>
        <v>178.71715358250367</v>
      </c>
      <c r="G25" s="42"/>
      <c r="H25" s="39"/>
      <c r="I25" s="83"/>
      <c r="J25" s="102"/>
      <c r="K25" s="83"/>
      <c r="L25" s="83"/>
      <c r="M25" s="83"/>
      <c r="N25" s="83"/>
      <c r="O25" s="83"/>
      <c r="P25" s="83"/>
      <c r="Q25" s="102"/>
      <c r="R25" s="83"/>
      <c r="S25" s="59"/>
      <c r="T25" s="59"/>
      <c r="U25" s="59"/>
    </row>
    <row r="26" spans="2:21" s="6" customFormat="1" ht="18" customHeight="1">
      <c r="B26" s="84" t="s">
        <v>88</v>
      </c>
      <c r="C26" s="81">
        <v>0.04</v>
      </c>
      <c r="D26" s="89">
        <v>111.95</v>
      </c>
      <c r="E26" s="81">
        <f>C26/D82</f>
        <v>0.06528480496164518</v>
      </c>
      <c r="F26" s="122">
        <f>D26/D82</f>
        <v>182.71584788640445</v>
      </c>
      <c r="G26" s="31"/>
      <c r="H26" s="29"/>
      <c r="I26" s="83"/>
      <c r="J26" s="83"/>
      <c r="K26" s="83"/>
      <c r="L26" s="83"/>
      <c r="M26" s="83"/>
      <c r="N26" s="83"/>
      <c r="O26" s="83"/>
      <c r="P26" s="83"/>
      <c r="Q26" s="83"/>
      <c r="R26" s="102"/>
      <c r="S26" s="59"/>
      <c r="T26" s="59"/>
      <c r="U26" s="59"/>
    </row>
    <row r="27" spans="2:21" s="6" customFormat="1" ht="18" customHeight="1">
      <c r="B27" s="84" t="s">
        <v>93</v>
      </c>
      <c r="C27" s="81">
        <v>0.22</v>
      </c>
      <c r="D27" s="123">
        <v>113.75</v>
      </c>
      <c r="E27" s="81">
        <f>C27/D82</f>
        <v>0.3590664272890485</v>
      </c>
      <c r="F27" s="122">
        <f>D27/D82</f>
        <v>185.65366410967846</v>
      </c>
      <c r="G27" s="29"/>
      <c r="H27" s="29"/>
      <c r="I27" s="83"/>
      <c r="J27" s="83"/>
      <c r="K27" s="83"/>
      <c r="L27" s="102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83"/>
      <c r="J28" s="83"/>
      <c r="K28" s="83"/>
      <c r="L28" s="83"/>
      <c r="M28" s="102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41" t="s">
        <v>12</v>
      </c>
      <c r="D29" s="141"/>
      <c r="E29" s="141" t="s">
        <v>10</v>
      </c>
      <c r="F29" s="141"/>
      <c r="G29" s="29"/>
      <c r="H29" s="29"/>
      <c r="I29" s="83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128">
        <v>1.12</v>
      </c>
      <c r="D30" s="89">
        <v>314.75</v>
      </c>
      <c r="E30" s="128">
        <f>C30/D80</f>
        <v>1.4296655603778403</v>
      </c>
      <c r="F30" s="122">
        <f>D30/D80</f>
        <v>401.7743170793975</v>
      </c>
      <c r="G30" s="35"/>
      <c r="H30" s="29"/>
      <c r="I30" s="83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102</v>
      </c>
      <c r="C31" s="128">
        <v>1.03</v>
      </c>
      <c r="D31" s="89">
        <v>319.75</v>
      </c>
      <c r="E31" s="128">
        <f>C31/D80</f>
        <v>1.3147817207046208</v>
      </c>
      <c r="F31" s="122">
        <f>D31/D80</f>
        <v>408.1567526167986</v>
      </c>
      <c r="G31" s="29"/>
      <c r="H31" s="29"/>
      <c r="I31" s="83"/>
      <c r="J31" s="83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101</v>
      </c>
      <c r="C32" s="128">
        <v>0.94</v>
      </c>
      <c r="D32" s="89">
        <v>323.25</v>
      </c>
      <c r="E32" s="128">
        <f>C32/D80</f>
        <v>1.1998978810314016</v>
      </c>
      <c r="F32" s="122">
        <f>D32/D80</f>
        <v>412.62445749297933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31" t="s">
        <v>5</v>
      </c>
      <c r="D34" s="132"/>
      <c r="E34" s="131" t="s">
        <v>6</v>
      </c>
      <c r="F34" s="132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100</v>
      </c>
      <c r="C35" s="127">
        <v>0.076</v>
      </c>
      <c r="D35" s="7">
        <v>3.404</v>
      </c>
      <c r="E35" s="127">
        <f aca="true" t="shared" si="2" ref="E35:F37">C35*58.0164</f>
        <v>4.4092464</v>
      </c>
      <c r="F35" s="13">
        <f t="shared" si="2"/>
        <v>197.48782559999998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95</v>
      </c>
      <c r="C36" s="127">
        <v>0.046</v>
      </c>
      <c r="D36" s="7">
        <v>3.25</v>
      </c>
      <c r="E36" s="127">
        <f t="shared" si="2"/>
        <v>2.6687543999999996</v>
      </c>
      <c r="F36" s="13">
        <f t="shared" si="2"/>
        <v>188.55329999999998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105</v>
      </c>
      <c r="C37" s="127">
        <v>0.05</v>
      </c>
      <c r="D37" s="7">
        <v>3.192</v>
      </c>
      <c r="E37" s="127">
        <f t="shared" si="2"/>
        <v>2.90082</v>
      </c>
      <c r="F37" s="13">
        <f t="shared" si="2"/>
        <v>185.1883488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31" t="s">
        <v>5</v>
      </c>
      <c r="D39" s="132"/>
      <c r="E39" s="131" t="s">
        <v>6</v>
      </c>
      <c r="F39" s="132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96</v>
      </c>
      <c r="C40" s="127">
        <v>0.004</v>
      </c>
      <c r="D40" s="14">
        <v>9.366</v>
      </c>
      <c r="E40" s="127">
        <f aca="true" t="shared" si="3" ref="E40:F42">C40*36.7437</f>
        <v>0.1469748</v>
      </c>
      <c r="F40" s="13">
        <f t="shared" si="3"/>
        <v>344.14149419999995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106</v>
      </c>
      <c r="C41" s="127">
        <v>0.014</v>
      </c>
      <c r="D41" s="73">
        <v>9.452</v>
      </c>
      <c r="E41" s="127">
        <f t="shared" si="3"/>
        <v>0.5144118</v>
      </c>
      <c r="F41" s="13">
        <f t="shared" si="3"/>
        <v>347.30145239999996</v>
      </c>
      <c r="G41" s="31"/>
      <c r="H41" s="29"/>
      <c r="K41" s="28"/>
      <c r="L41" s="28"/>
      <c r="M41" s="28"/>
    </row>
    <row r="42" spans="2:13" s="6" customFormat="1" ht="15">
      <c r="B42" s="90" t="s">
        <v>98</v>
      </c>
      <c r="C42" s="127">
        <v>0.014</v>
      </c>
      <c r="D42" s="14">
        <v>9.524</v>
      </c>
      <c r="E42" s="127">
        <f t="shared" si="3"/>
        <v>0.5144118</v>
      </c>
      <c r="F42" s="13">
        <f t="shared" si="3"/>
        <v>349.94699879999996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31" t="s">
        <v>16</v>
      </c>
      <c r="D44" s="132"/>
      <c r="E44" s="131" t="s">
        <v>6</v>
      </c>
      <c r="F44" s="132"/>
      <c r="G44" s="35"/>
      <c r="H44" s="35"/>
      <c r="I44" s="27"/>
      <c r="J44" s="6"/>
    </row>
    <row r="45" spans="2:13" s="27" customFormat="1" ht="15.75" thickBot="1">
      <c r="B45" s="90" t="s">
        <v>90</v>
      </c>
      <c r="C45" s="81">
        <v>0.7</v>
      </c>
      <c r="D45" s="13">
        <v>316.4</v>
      </c>
      <c r="E45" s="81">
        <f aca="true" t="shared" si="4" ref="E45:F47">C45*1.1023</f>
        <v>0.77161</v>
      </c>
      <c r="F45" s="13">
        <f t="shared" si="4"/>
        <v>348.76772</v>
      </c>
      <c r="G45" s="31"/>
      <c r="H45" s="29"/>
      <c r="K45" s="6"/>
      <c r="L45" s="6"/>
      <c r="M45" s="6"/>
    </row>
    <row r="46" spans="2:19" s="27" customFormat="1" ht="15.75" thickBot="1">
      <c r="B46" s="90" t="s">
        <v>100</v>
      </c>
      <c r="C46" s="81">
        <v>0.9</v>
      </c>
      <c r="D46" s="13">
        <v>308</v>
      </c>
      <c r="E46" s="81">
        <f t="shared" si="4"/>
        <v>0.9920700000000001</v>
      </c>
      <c r="F46" s="13">
        <f t="shared" si="4"/>
        <v>339.5084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106</v>
      </c>
      <c r="C47" s="81">
        <v>0.1</v>
      </c>
      <c r="D47" s="13">
        <v>306.2</v>
      </c>
      <c r="E47" s="81">
        <f t="shared" si="4"/>
        <v>0.11023000000000001</v>
      </c>
      <c r="F47" s="13">
        <f t="shared" si="4"/>
        <v>337.52426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31" t="s">
        <v>18</v>
      </c>
      <c r="D49" s="132"/>
      <c r="E49" s="131" t="s">
        <v>19</v>
      </c>
      <c r="F49" s="132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94</v>
      </c>
      <c r="C50" s="128">
        <v>0.39</v>
      </c>
      <c r="D50" s="13">
        <v>32.62</v>
      </c>
      <c r="E50" s="128">
        <f aca="true" t="shared" si="5" ref="E50:F52">C50/454*1000</f>
        <v>0.8590308370044053</v>
      </c>
      <c r="F50" s="13">
        <f t="shared" si="5"/>
        <v>71.85022026431717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87</v>
      </c>
      <c r="C51" s="128">
        <v>0.4</v>
      </c>
      <c r="D51" s="89">
        <v>32.72</v>
      </c>
      <c r="E51" s="128">
        <f t="shared" si="5"/>
        <v>0.881057268722467</v>
      </c>
      <c r="F51" s="13">
        <f t="shared" si="5"/>
        <v>72.0704845814978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106</v>
      </c>
      <c r="C52" s="128">
        <v>0.4</v>
      </c>
      <c r="D52" s="89">
        <v>32.99</v>
      </c>
      <c r="E52" s="128">
        <f t="shared" si="5"/>
        <v>0.881057268722467</v>
      </c>
      <c r="F52" s="13">
        <f t="shared" si="5"/>
        <v>72.66519823788546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31" t="s">
        <v>21</v>
      </c>
      <c r="D54" s="132"/>
      <c r="E54" s="131" t="s">
        <v>6</v>
      </c>
      <c r="F54" s="132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89</v>
      </c>
      <c r="C55" s="126">
        <v>0.07</v>
      </c>
      <c r="D55" s="14">
        <v>12.73</v>
      </c>
      <c r="E55" s="126">
        <f aca="true" t="shared" si="6" ref="E55:F57">C55*22.0462</f>
        <v>1.543234</v>
      </c>
      <c r="F55" s="13">
        <f t="shared" si="6"/>
        <v>280.648126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97</v>
      </c>
      <c r="C56" s="126">
        <v>0.065</v>
      </c>
      <c r="D56" s="14">
        <v>12.91</v>
      </c>
      <c r="E56" s="126">
        <f t="shared" si="6"/>
        <v>1.433003</v>
      </c>
      <c r="F56" s="13">
        <f t="shared" si="6"/>
        <v>284.616442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98</v>
      </c>
      <c r="C57" s="126">
        <v>0.065</v>
      </c>
      <c r="D57" s="14">
        <v>13.08</v>
      </c>
      <c r="E57" s="126">
        <f t="shared" si="6"/>
        <v>1.433003</v>
      </c>
      <c r="F57" s="13">
        <f t="shared" si="6"/>
        <v>288.36429599999997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31" t="s">
        <v>23</v>
      </c>
      <c r="D59" s="132"/>
      <c r="E59" s="131" t="s">
        <v>24</v>
      </c>
      <c r="F59" s="132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90</v>
      </c>
      <c r="C60" s="125">
        <v>0.008</v>
      </c>
      <c r="D60" s="52">
        <v>1.609</v>
      </c>
      <c r="E60" s="125">
        <f aca="true" t="shared" si="7" ref="E60:F62">C60/3.785</f>
        <v>0.0021136063408190224</v>
      </c>
      <c r="F60" s="13">
        <f t="shared" si="7"/>
        <v>0.42509907529722585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96</v>
      </c>
      <c r="C61" s="125">
        <v>0.008</v>
      </c>
      <c r="D61" s="73">
        <v>1.574</v>
      </c>
      <c r="E61" s="125">
        <f t="shared" si="7"/>
        <v>0.0021136063408190224</v>
      </c>
      <c r="F61" s="13">
        <f t="shared" si="7"/>
        <v>0.4158520475561427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87</v>
      </c>
      <c r="C62" s="125">
        <v>0.008</v>
      </c>
      <c r="D62" s="73">
        <v>1.559</v>
      </c>
      <c r="E62" s="125">
        <f t="shared" si="7"/>
        <v>0.0021136063408190224</v>
      </c>
      <c r="F62" s="13">
        <f t="shared" si="7"/>
        <v>0.411889035667107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31" t="s">
        <v>26</v>
      </c>
      <c r="D64" s="132"/>
      <c r="E64" s="131" t="s">
        <v>27</v>
      </c>
      <c r="F64" s="132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91</v>
      </c>
      <c r="C65" s="126">
        <v>3.375</v>
      </c>
      <c r="D65" s="88">
        <v>1.4885</v>
      </c>
      <c r="E65" s="126">
        <f>C65/454*1000</f>
        <v>7.433920704845814</v>
      </c>
      <c r="F65" s="54">
        <f>D65/454*1000</f>
        <v>3.2786343612334803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103</v>
      </c>
      <c r="C66" s="126">
        <v>1.75</v>
      </c>
      <c r="D66" s="88">
        <v>1.465</v>
      </c>
      <c r="E66" s="126">
        <f>C66/454*100</f>
        <v>0.3854625550660793</v>
      </c>
      <c r="F66" s="54">
        <f>D66/454*1000</f>
        <v>3.2268722466960353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104</v>
      </c>
      <c r="C67" s="126">
        <v>2.75</v>
      </c>
      <c r="D67" s="88">
        <v>1.4525</v>
      </c>
      <c r="E67" s="126">
        <f>C67/454*100</f>
        <v>0.6057268722466961</v>
      </c>
      <c r="F67" s="54">
        <f>D67/454*1000</f>
        <v>3.199339207048458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102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3" t="s">
        <v>26</v>
      </c>
      <c r="D69" s="133"/>
      <c r="E69" s="131" t="s">
        <v>29</v>
      </c>
      <c r="F69" s="132"/>
      <c r="G69" s="29"/>
      <c r="H69" s="29"/>
      <c r="I69" s="103"/>
      <c r="J69" s="83"/>
      <c r="K69" s="102"/>
      <c r="L69" s="83"/>
      <c r="M69" s="83"/>
      <c r="N69" s="83"/>
      <c r="O69" s="83"/>
      <c r="P69" s="83"/>
      <c r="Q69" s="83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99</v>
      </c>
      <c r="C70" s="15"/>
      <c r="D70" s="24"/>
      <c r="E70" s="128">
        <v>0.83</v>
      </c>
      <c r="F70" s="89">
        <v>415.5</v>
      </c>
      <c r="G70" s="57"/>
      <c r="H70" s="29"/>
      <c r="I70" s="103"/>
      <c r="J70" s="83"/>
      <c r="K70" s="83"/>
      <c r="L70" s="102"/>
      <c r="M70" s="83"/>
      <c r="N70" s="83"/>
      <c r="O70" s="83"/>
      <c r="P70" s="83"/>
      <c r="Q70" s="83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107</v>
      </c>
      <c r="C71" s="72"/>
      <c r="D71" s="24"/>
      <c r="E71" s="128">
        <v>0.76</v>
      </c>
      <c r="F71" s="89">
        <v>424.6</v>
      </c>
      <c r="G71" s="57"/>
      <c r="H71" s="29"/>
      <c r="I71" s="109"/>
      <c r="J71" s="83"/>
      <c r="K71" s="83"/>
      <c r="L71" s="83"/>
      <c r="M71" s="102"/>
      <c r="N71" s="83"/>
      <c r="O71" s="83"/>
      <c r="P71" s="83"/>
      <c r="Q71" s="83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82</v>
      </c>
      <c r="C72" s="127">
        <v>0.0047</v>
      </c>
      <c r="D72" s="124">
        <v>0.1462</v>
      </c>
      <c r="E72" s="126">
        <f>C72/454*1000000</f>
        <v>10.352422907488986</v>
      </c>
      <c r="F72" s="89">
        <v>482.3</v>
      </c>
      <c r="G72" s="31"/>
      <c r="H72" s="29"/>
      <c r="I72" s="109"/>
      <c r="J72" s="83"/>
      <c r="K72" s="83"/>
      <c r="L72" s="83"/>
      <c r="M72" s="83"/>
      <c r="N72" s="102"/>
      <c r="O72" s="83"/>
      <c r="P72" s="83"/>
      <c r="Q72" s="83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92</v>
      </c>
      <c r="C73" s="127">
        <v>0.0017</v>
      </c>
      <c r="D73" s="124">
        <v>0.159</v>
      </c>
      <c r="E73" s="126">
        <f>C73/454*1000000</f>
        <v>3.7444933920704844</v>
      </c>
      <c r="F73" s="89">
        <f>D73/454*1000000</f>
        <v>350.2202643171806</v>
      </c>
      <c r="G73" s="38"/>
      <c r="H73" s="38"/>
      <c r="I73" s="25"/>
      <c r="J73" s="83"/>
      <c r="K73" s="83"/>
      <c r="L73" s="83"/>
      <c r="M73" s="83"/>
      <c r="N73" s="83"/>
      <c r="O73" s="10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5.75" thickBot="1">
      <c r="B74" s="30"/>
      <c r="C74" s="93"/>
      <c r="D74" s="14"/>
      <c r="E74" s="93"/>
      <c r="F74" s="14"/>
      <c r="G74" s="29"/>
      <c r="H74" s="29"/>
      <c r="J74" s="83"/>
      <c r="K74" s="83"/>
      <c r="L74" s="83"/>
      <c r="M74" s="83"/>
      <c r="N74" s="83"/>
      <c r="O74" s="83"/>
      <c r="P74" s="10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83"/>
      <c r="K75" s="83"/>
      <c r="L75" s="83"/>
      <c r="M75" s="83"/>
      <c r="N75" s="83"/>
      <c r="O75" s="83"/>
      <c r="P75" s="83"/>
      <c r="Q75" s="10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85</v>
      </c>
      <c r="E79" s="105">
        <v>1.2764</v>
      </c>
      <c r="F79" s="105">
        <v>0.0092</v>
      </c>
      <c r="G79" s="105">
        <v>1.6321</v>
      </c>
      <c r="H79" s="105">
        <v>1.0565</v>
      </c>
      <c r="I79" s="105">
        <v>0.9015</v>
      </c>
      <c r="J79" s="105">
        <v>0.8809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0.7834</v>
      </c>
      <c r="E80" s="106" t="s">
        <v>85</v>
      </c>
      <c r="F80" s="106">
        <v>0.0072</v>
      </c>
      <c r="G80" s="106">
        <v>1.2787</v>
      </c>
      <c r="H80" s="106">
        <v>0.8278</v>
      </c>
      <c r="I80" s="106">
        <v>0.7063</v>
      </c>
      <c r="J80" s="106">
        <v>0.6902</v>
      </c>
      <c r="K80" s="106">
        <v>0.1011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109.22</v>
      </c>
      <c r="E81" s="105">
        <v>139.39</v>
      </c>
      <c r="F81" s="105" t="s">
        <v>85</v>
      </c>
      <c r="G81" s="105">
        <v>178.272</v>
      </c>
      <c r="H81" s="105">
        <v>115.389</v>
      </c>
      <c r="I81" s="105">
        <v>98.453</v>
      </c>
      <c r="J81" s="105">
        <v>96.209</v>
      </c>
      <c r="K81" s="105">
        <v>14.0885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0.6127</v>
      </c>
      <c r="E82" s="106">
        <v>0.782</v>
      </c>
      <c r="F82" s="106">
        <v>0.0056</v>
      </c>
      <c r="G82" s="106" t="s">
        <v>85</v>
      </c>
      <c r="H82" s="106">
        <v>0.6474</v>
      </c>
      <c r="I82" s="106">
        <v>0.5523</v>
      </c>
      <c r="J82" s="106">
        <v>0.5398</v>
      </c>
      <c r="K82" s="106">
        <v>0.079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0.9465</v>
      </c>
      <c r="E83" s="105">
        <v>1.208</v>
      </c>
      <c r="F83" s="105">
        <v>0.0087</v>
      </c>
      <c r="G83" s="105">
        <v>1.5449</v>
      </c>
      <c r="H83" s="105" t="s">
        <v>85</v>
      </c>
      <c r="I83" s="105">
        <v>0.8532</v>
      </c>
      <c r="J83" s="105">
        <v>0.8338</v>
      </c>
      <c r="K83" s="105">
        <v>0.1221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1.1093</v>
      </c>
      <c r="E84" s="106">
        <v>1.4159</v>
      </c>
      <c r="F84" s="106">
        <v>0.0102</v>
      </c>
      <c r="G84" s="106">
        <v>1.8098</v>
      </c>
      <c r="H84" s="106">
        <v>1.1722</v>
      </c>
      <c r="I84" s="106" t="s">
        <v>85</v>
      </c>
      <c r="J84" s="106">
        <v>0.9772</v>
      </c>
      <c r="K84" s="106">
        <v>0.1431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1.1352</v>
      </c>
      <c r="E85" s="105">
        <v>1.449</v>
      </c>
      <c r="F85" s="105">
        <v>0.0104</v>
      </c>
      <c r="G85" s="105">
        <v>1.8528</v>
      </c>
      <c r="H85" s="105">
        <v>1.1994</v>
      </c>
      <c r="I85" s="105">
        <v>1.0233</v>
      </c>
      <c r="J85" s="105" t="s">
        <v>85</v>
      </c>
      <c r="K85" s="105">
        <v>0.1464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7.7524</v>
      </c>
      <c r="E86" s="106">
        <v>9.8938</v>
      </c>
      <c r="F86" s="106">
        <v>0.071</v>
      </c>
      <c r="G86" s="106">
        <v>12.653</v>
      </c>
      <c r="H86" s="106">
        <v>8.1909</v>
      </c>
      <c r="I86" s="106">
        <v>6.9882</v>
      </c>
      <c r="J86" s="106">
        <v>6.8292</v>
      </c>
      <c r="K86" s="106" t="s">
        <v>85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9" t="s">
        <v>63</v>
      </c>
      <c r="C106" s="135"/>
      <c r="D106" s="135"/>
      <c r="E106" s="135"/>
      <c r="F106" s="135"/>
    </row>
    <row r="107" spans="2:6" ht="15">
      <c r="B107" s="140" t="s">
        <v>64</v>
      </c>
      <c r="C107" s="135"/>
      <c r="D107" s="135"/>
      <c r="E107" s="135"/>
      <c r="F107" s="135"/>
    </row>
    <row r="108" spans="2:6" ht="78" customHeight="1">
      <c r="B108" s="140" t="s">
        <v>65</v>
      </c>
      <c r="C108" s="135"/>
      <c r="D108" s="135"/>
      <c r="E108" s="135"/>
      <c r="F108" s="135"/>
    </row>
    <row r="109" spans="2:6" ht="15">
      <c r="B109" s="140" t="s">
        <v>66</v>
      </c>
      <c r="C109" s="135"/>
      <c r="D109" s="135"/>
      <c r="E109" s="135"/>
      <c r="F109" s="135"/>
    </row>
    <row r="110" spans="2:6" ht="15">
      <c r="B110" s="140" t="s">
        <v>67</v>
      </c>
      <c r="C110" s="135"/>
      <c r="D110" s="135"/>
      <c r="E110" s="135"/>
      <c r="F110" s="135"/>
    </row>
    <row r="111" spans="2:6" ht="15">
      <c r="B111" s="140" t="s">
        <v>68</v>
      </c>
      <c r="C111" s="135"/>
      <c r="D111" s="135"/>
      <c r="E111" s="135"/>
      <c r="F111" s="135"/>
    </row>
    <row r="112" spans="2:6" ht="15">
      <c r="B112" s="140" t="s">
        <v>69</v>
      </c>
      <c r="C112" s="135"/>
      <c r="D112" s="135"/>
      <c r="E112" s="135"/>
      <c r="F112" s="135"/>
    </row>
    <row r="113" spans="2:6" ht="15">
      <c r="B113" s="134" t="s">
        <v>70</v>
      </c>
      <c r="C113" s="135"/>
      <c r="D113" s="135"/>
      <c r="E113" s="135"/>
      <c r="F113" s="135"/>
    </row>
    <row r="115" spans="2:6" ht="15.75">
      <c r="B115" s="58" t="s">
        <v>71</v>
      </c>
      <c r="C115" s="136"/>
      <c r="D115" s="137"/>
      <c r="E115" s="137"/>
      <c r="F115" s="138"/>
    </row>
    <row r="116" spans="2:6" ht="30.75" customHeight="1">
      <c r="B116" s="58" t="s">
        <v>72</v>
      </c>
      <c r="C116" s="129" t="s">
        <v>73</v>
      </c>
      <c r="D116" s="129"/>
      <c r="E116" s="129" t="s">
        <v>74</v>
      </c>
      <c r="F116" s="129"/>
    </row>
    <row r="117" spans="2:6" ht="30.75" customHeight="1">
      <c r="B117" s="58" t="s">
        <v>75</v>
      </c>
      <c r="C117" s="129" t="s">
        <v>76</v>
      </c>
      <c r="D117" s="129"/>
      <c r="E117" s="129" t="s">
        <v>77</v>
      </c>
      <c r="F117" s="129"/>
    </row>
    <row r="118" spans="2:6" ht="15" customHeight="1">
      <c r="B118" s="130" t="s">
        <v>78</v>
      </c>
      <c r="C118" s="129" t="s">
        <v>79</v>
      </c>
      <c r="D118" s="129"/>
      <c r="E118" s="129" t="s">
        <v>80</v>
      </c>
      <c r="F118" s="129"/>
    </row>
    <row r="119" spans="2:6" ht="15">
      <c r="B119" s="130"/>
      <c r="C119" s="129"/>
      <c r="D119" s="129"/>
      <c r="E119" s="129"/>
      <c r="F119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2014-09-29T06:37:15Z</dcterms:modified>
  <cp:category/>
  <cp:version/>
  <cp:contentType/>
  <cp:contentStatus/>
</cp:coreProperties>
</file>