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<sst xmlns="http://schemas.openxmlformats.org/spreadsheetml/2006/main" count="178" uniqueCount="108">
  <si>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</si>
  <si>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</si>
  <si>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</si>
  <si>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</si>
  <si>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</si>
  <si>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</si>
  <si>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</si>
  <si>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</si>
  <si>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</si>
  <si>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</si>
  <si>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</si>
  <si>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</si>
  <si>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</si>
  <si>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</si>
  <si>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</si>
  <si>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</si>
  <si>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</si>
  <si>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</si>
  <si>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</si>
  <si>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</si>
  <si>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</si>
  <si>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</si>
  <si>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</si>
  <si>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</si>
  <si>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</si>
  <si>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</si>
  <si>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</si>
  <si>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</si>
  <si>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</si>
  <si>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</si>
  <si>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</si>
  <si>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</si>
  <si>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</si>
  <si>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</si>
  <si>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</si>
  <si>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</si>
  <si>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</si>
  <si>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</si>
  <si>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</si>
  <si>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</si>
  <si>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</si>
  <si>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</si>
  <si>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</si>
  <si>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</si>
  <si>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</si>
  <si>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</si>
  <si>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</si>
  <si>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</si>
  <si>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</si>
  <si>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</si>
  <si>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</si>
  <si>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</si>
  <si>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</si>
  <si>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</si>
  <si>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</si>
  <si>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</si>
  <si>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</si>
  <si>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</si>
  <si>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</si>
  <si>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</si>
  <si>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</si>
  <si>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</si>
  <si>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</si>
  <si>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</si>
  <si>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</si>
  <si>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</si>
  <si>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</si>
  <si>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</si>
  <si>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</si>
  <si>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</si>
  <si>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</si>
  <si>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</si>
  <si>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</si>
  <si>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</si>
  <si>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</si>
  <si>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</si>
  <si>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</si>
  <si>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-Липень'20</t>
  </si>
  <si>
    <t>Euronext -Серпень '20 (€/МT)</t>
  </si>
  <si>
    <t>Euronext - Вересень'20 (€/МT)</t>
  </si>
  <si>
    <t>Euronext -Серпнь '20 (€/МT)</t>
  </si>
  <si>
    <t>Euronext -Листопад'20 (€/МT)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</si>
  <si>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</si>
  <si>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</si>
  <si>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</si>
  <si>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</si>
  <si>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</si>
  <si>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Euronext -Лютий'21 (€/МT)</t>
  </si>
  <si>
    <t>CME -Березень'20</t>
  </si>
  <si>
    <t>CME -Серпень'20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</si>
  <si>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</si>
  <si>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</si>
  <si>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</si>
  <si>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</si>
  <si>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</si>
  <si>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</si>
  <si>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</si>
  <si>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CME -Cepпень'20</t>
  </si>
  <si>
    <t>CME -Вересень'20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</si>
  <si>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</si>
  <si>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</si>
  <si>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</si>
  <si>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</si>
  <si>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</si>
  <si>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</si>
  <si>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Жовтень'20</t>
  </si>
  <si>
    <t>CME - Січень'21</t>
  </si>
  <si>
    <t xml:space="preserve">              24 липня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</si>
</sst>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88" fontId="79" fillId="37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2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5"/>
      <c r="C4" s="145" t="s">
        <v>107</v>
      </c>
      <c r="D4" s="146"/>
      <c r="E4" s="146"/>
      <c r="F4" s="14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85</v>
      </c>
      <c r="C7" s="110">
        <v>0.016</v>
      </c>
      <c r="D7" s="13">
        <v>3.264</v>
      </c>
      <c r="E7" s="110">
        <f aca="true" t="shared" si="0" ref="E7:F9">C7*39.3683</f>
        <v>0.6298928</v>
      </c>
      <c r="F7" s="12">
        <f t="shared" si="0"/>
        <v>128.4981312</v>
      </c>
    </row>
    <row r="8" spans="2:6" s="5" customFormat="1" ht="15">
      <c r="B8" s="23" t="s">
        <v>95</v>
      </c>
      <c r="C8" s="110">
        <v>0.004</v>
      </c>
      <c r="D8" s="13">
        <v>3.354</v>
      </c>
      <c r="E8" s="110">
        <f t="shared" si="0"/>
        <v>0.1574732</v>
      </c>
      <c r="F8" s="12">
        <f t="shared" si="0"/>
        <v>132.0412782</v>
      </c>
    </row>
    <row r="9" spans="2:17" s="5" customFormat="1" ht="15">
      <c r="B9" s="23" t="s">
        <v>103</v>
      </c>
      <c r="C9" s="130">
        <v>0.004</v>
      </c>
      <c r="D9" s="13">
        <v>3.462</v>
      </c>
      <c r="E9" s="130">
        <f t="shared" si="0"/>
        <v>0.1574732</v>
      </c>
      <c r="F9" s="12">
        <f t="shared" si="0"/>
        <v>136.2930546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20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57" t="s">
        <v>90</v>
      </c>
      <c r="D11" s="158"/>
      <c r="E11" s="157" t="s">
        <v>6</v>
      </c>
      <c r="F11" s="15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91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92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100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80</v>
      </c>
      <c r="C17" s="123">
        <v>0.29</v>
      </c>
      <c r="D17" s="68">
        <v>174.25</v>
      </c>
      <c r="E17" s="123">
        <f aca="true" t="shared" si="1" ref="E17:F19">C17/$D$86</f>
        <v>0.33997655334114885</v>
      </c>
      <c r="F17" s="68">
        <f t="shared" si="1"/>
        <v>204.27901524032825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81</v>
      </c>
      <c r="C18" s="134">
        <v>1.23</v>
      </c>
      <c r="D18" s="12">
        <v>164</v>
      </c>
      <c r="E18" s="134">
        <f t="shared" si="1"/>
        <v>1.4419695193434936</v>
      </c>
      <c r="F18" s="68">
        <f t="shared" si="1"/>
        <v>192.26260257913248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99</v>
      </c>
      <c r="C19" s="134">
        <v>0.6</v>
      </c>
      <c r="D19" s="12">
        <v>168</v>
      </c>
      <c r="E19" s="134">
        <f t="shared" si="1"/>
        <v>0.7033997655334114</v>
      </c>
      <c r="F19" s="68">
        <f t="shared" si="1"/>
        <v>196.9519343493552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57" t="s">
        <v>5</v>
      </c>
      <c r="D21" s="158"/>
      <c r="E21" s="144" t="s">
        <v>6</v>
      </c>
      <c r="F21" s="14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85</v>
      </c>
      <c r="C22" s="130">
        <v>0.1</v>
      </c>
      <c r="D22" s="13">
        <v>5.394</v>
      </c>
      <c r="E22" s="130">
        <f aca="true" t="shared" si="2" ref="E22:F24">C22*36.7437</f>
        <v>3.6743699999999997</v>
      </c>
      <c r="F22" s="12">
        <f t="shared" si="2"/>
        <v>198.19551779999998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95</v>
      </c>
      <c r="C23" s="130">
        <v>0.104</v>
      </c>
      <c r="D23" s="13">
        <v>5.452</v>
      </c>
      <c r="E23" s="130">
        <f t="shared" si="2"/>
        <v>3.8213447999999994</v>
      </c>
      <c r="F23" s="12">
        <f t="shared" si="2"/>
        <v>200.32665239999997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103</v>
      </c>
      <c r="C24" s="130">
        <v>0.104</v>
      </c>
      <c r="D24" s="72">
        <v>5.516</v>
      </c>
      <c r="E24" s="130">
        <f t="shared" si="2"/>
        <v>3.8213447999999994</v>
      </c>
      <c r="F24" s="12">
        <f t="shared" si="2"/>
        <v>202.67824919999998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3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4" t="s">
        <v>9</v>
      </c>
      <c r="D26" s="144"/>
      <c r="E26" s="157" t="s">
        <v>10</v>
      </c>
      <c r="F26" s="158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79</v>
      </c>
      <c r="C27" s="130">
        <v>1.09</v>
      </c>
      <c r="D27" s="68">
        <v>185.5</v>
      </c>
      <c r="E27" s="162">
        <f aca="true" t="shared" si="3" ref="E27:F29">C27/$D$86</f>
        <v>1.2778429073856976</v>
      </c>
      <c r="F27" s="68">
        <f t="shared" si="3"/>
        <v>217.46776084407972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84</v>
      </c>
      <c r="C28" s="130">
        <v>0.81</v>
      </c>
      <c r="D28" s="12">
        <v>186.25</v>
      </c>
      <c r="E28" s="162">
        <f t="shared" si="3"/>
        <v>0.9495896834701056</v>
      </c>
      <c r="F28" s="68">
        <f t="shared" si="3"/>
        <v>218.3470105509965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94</v>
      </c>
      <c r="C29" s="130">
        <v>0.8</v>
      </c>
      <c r="D29" s="12">
        <v>188.5</v>
      </c>
      <c r="E29" s="162">
        <f t="shared" si="3"/>
        <v>0.9378663540445488</v>
      </c>
      <c r="F29" s="68">
        <f t="shared" si="3"/>
        <v>220.9847596717468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4" t="s">
        <v>12</v>
      </c>
      <c r="D31" s="144"/>
      <c r="E31" s="144" t="s">
        <v>10</v>
      </c>
      <c r="F31" s="14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78</v>
      </c>
      <c r="C32" s="123">
        <v>0.66</v>
      </c>
      <c r="D32" s="12">
        <v>377.25</v>
      </c>
      <c r="E32" s="123">
        <f aca="true" t="shared" si="4" ref="E32:F34">C32/$D$86</f>
        <v>0.7737397420867527</v>
      </c>
      <c r="F32" s="68">
        <f t="shared" si="4"/>
        <v>442.2626025791325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81</v>
      </c>
      <c r="C33" s="123">
        <v>0.52</v>
      </c>
      <c r="D33" s="12">
        <v>380.25</v>
      </c>
      <c r="E33" s="123">
        <f t="shared" si="4"/>
        <v>0.6096131301289567</v>
      </c>
      <c r="F33" s="68">
        <f t="shared" si="4"/>
        <v>445.77960140679954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87</v>
      </c>
      <c r="C34" s="123">
        <v>0.65</v>
      </c>
      <c r="D34" s="12">
        <v>381</v>
      </c>
      <c r="E34" s="123">
        <f t="shared" si="4"/>
        <v>0.7620164126611958</v>
      </c>
      <c r="F34" s="68">
        <f t="shared" si="4"/>
        <v>446.6588511137163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2" t="s">
        <v>5</v>
      </c>
      <c r="D36" s="143"/>
      <c r="E36" s="142" t="s">
        <v>6</v>
      </c>
      <c r="F36" s="143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85</v>
      </c>
      <c r="C37" s="130">
        <v>0.01</v>
      </c>
      <c r="D37" s="72">
        <v>2.854</v>
      </c>
      <c r="E37" s="130">
        <f aca="true" t="shared" si="5" ref="E37:F39">C37*58.0164</f>
        <v>0.580164</v>
      </c>
      <c r="F37" s="68">
        <f t="shared" si="5"/>
        <v>165.5788056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95</v>
      </c>
      <c r="C38" s="130">
        <v>0.012</v>
      </c>
      <c r="D38" s="72">
        <v>2.762</v>
      </c>
      <c r="E38" s="130">
        <f t="shared" si="5"/>
        <v>0.6961968</v>
      </c>
      <c r="F38" s="68">
        <f t="shared" si="5"/>
        <v>160.2412968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103</v>
      </c>
      <c r="C39" s="130">
        <v>0.016</v>
      </c>
      <c r="D39" s="72">
        <v>2.782</v>
      </c>
      <c r="E39" s="130">
        <f t="shared" si="5"/>
        <v>0.9282623999999999</v>
      </c>
      <c r="F39" s="68">
        <f t="shared" si="5"/>
        <v>161.4016248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2" t="s">
        <v>5</v>
      </c>
      <c r="D41" s="143"/>
      <c r="E41" s="142" t="s">
        <v>6</v>
      </c>
      <c r="F41" s="14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86</v>
      </c>
      <c r="C42" s="110">
        <v>0.014</v>
      </c>
      <c r="D42" s="72">
        <v>9.05</v>
      </c>
      <c r="E42" s="110">
        <f>C42*36.7437</f>
        <v>0.5144118</v>
      </c>
      <c r="F42" s="68">
        <f aca="true" t="shared" si="6" ref="E42:F44">D42*36.7437</f>
        <v>332.530485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85</v>
      </c>
      <c r="C43" s="110">
        <v>0.02</v>
      </c>
      <c r="D43" s="72">
        <v>8.984</v>
      </c>
      <c r="E43" s="110">
        <f t="shared" si="6"/>
        <v>0.7348739999999999</v>
      </c>
      <c r="F43" s="68">
        <f t="shared" si="6"/>
        <v>330.1054008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104</v>
      </c>
      <c r="C44" s="110">
        <v>0.006</v>
      </c>
      <c r="D44" s="72">
        <v>8.986</v>
      </c>
      <c r="E44" s="110">
        <f t="shared" si="6"/>
        <v>0.2204622</v>
      </c>
      <c r="F44" s="68">
        <f t="shared" si="6"/>
        <v>330.1788882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4" t="s">
        <v>73</v>
      </c>
      <c r="D46" s="144"/>
      <c r="E46" s="157" t="s">
        <v>6</v>
      </c>
      <c r="F46" s="158"/>
      <c r="G46" s="22"/>
      <c r="H46" s="22"/>
      <c r="I46" s="22"/>
      <c r="K46" s="22"/>
      <c r="L46" s="22"/>
      <c r="M46" s="22"/>
    </row>
    <row r="47" spans="2:13" s="5" customFormat="1" ht="15">
      <c r="B47" s="23" t="s">
        <v>82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93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102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5"/>
    </row>
    <row r="52" spans="2:19" s="21" customFormat="1" ht="15">
      <c r="B52" s="23" t="s">
        <v>86</v>
      </c>
      <c r="C52" s="139">
        <v>0.4</v>
      </c>
      <c r="D52" s="73">
        <v>291.1</v>
      </c>
      <c r="E52" s="130">
        <f>C52*1.1023</f>
        <v>0.44092000000000003</v>
      </c>
      <c r="F52" s="73">
        <f aca="true" t="shared" si="7" ref="E52:F54">D52*1.1023</f>
        <v>320.87953000000005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85</v>
      </c>
      <c r="C53" s="139">
        <v>0.4</v>
      </c>
      <c r="D53" s="73">
        <v>293.8</v>
      </c>
      <c r="E53" s="130">
        <f t="shared" si="7"/>
        <v>0.44092000000000003</v>
      </c>
      <c r="F53" s="73">
        <f t="shared" si="7"/>
        <v>323.85574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105</v>
      </c>
      <c r="C54" s="139">
        <v>0.5</v>
      </c>
      <c r="D54" s="73">
        <v>295.2</v>
      </c>
      <c r="E54" s="130">
        <f>C54*1.1023</f>
        <v>0.55115</v>
      </c>
      <c r="F54" s="73">
        <f t="shared" si="7"/>
        <v>325.39896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2" t="s">
        <v>18</v>
      </c>
      <c r="D56" s="143"/>
      <c r="E56" s="142" t="s">
        <v>19</v>
      </c>
      <c r="F56" s="143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86</v>
      </c>
      <c r="C57" s="130">
        <v>0.01</v>
      </c>
      <c r="D57" s="68">
        <v>29.75</v>
      </c>
      <c r="E57" s="134">
        <f aca="true" t="shared" si="8" ref="E57:F59">C57/454*1000</f>
        <v>0.022026431718061675</v>
      </c>
      <c r="F57" s="68">
        <f t="shared" si="8"/>
        <v>65.52863436123347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85</v>
      </c>
      <c r="C58" s="133">
        <v>0</v>
      </c>
      <c r="D58" s="68">
        <v>30.02</v>
      </c>
      <c r="E58" s="125">
        <f t="shared" si="8"/>
        <v>0</v>
      </c>
      <c r="F58" s="68">
        <f t="shared" si="8"/>
        <v>66.12334801762114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105</v>
      </c>
      <c r="C59" s="110">
        <v>0.01</v>
      </c>
      <c r="D59" s="68">
        <v>30</v>
      </c>
      <c r="E59" s="123">
        <f t="shared" si="8"/>
        <v>0.022026431718061675</v>
      </c>
      <c r="F59" s="68">
        <f t="shared" si="8"/>
        <v>66.07929515418502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2" t="s">
        <v>21</v>
      </c>
      <c r="D61" s="143"/>
      <c r="E61" s="142" t="s">
        <v>6</v>
      </c>
      <c r="F61" s="143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85</v>
      </c>
      <c r="C62" s="110">
        <v>0.03</v>
      </c>
      <c r="D62" s="72">
        <v>11.805</v>
      </c>
      <c r="E62" s="110">
        <f>C62*22.026</f>
        <v>0.6607799999999999</v>
      </c>
      <c r="F62" s="68">
        <f>D62*22.026</f>
        <v>260.01693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96</v>
      </c>
      <c r="C63" s="110">
        <v>0.01</v>
      </c>
      <c r="D63" s="72">
        <v>11.8</v>
      </c>
      <c r="E63" s="110">
        <f>C63*22.026</f>
        <v>0.22026</v>
      </c>
      <c r="F63" s="68">
        <f>D63*22.026</f>
        <v>259.90680000000003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106</v>
      </c>
      <c r="C64" s="110">
        <v>0.02</v>
      </c>
      <c r="D64" s="72" t="s">
        <v>72</v>
      </c>
      <c r="E64" s="110">
        <f>C64*22.026</f>
        <v>0.44052</v>
      </c>
      <c r="F64" s="68" t="s">
        <v>72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2" t="s">
        <v>76</v>
      </c>
      <c r="D66" s="143"/>
      <c r="E66" s="142" t="s">
        <v>23</v>
      </c>
      <c r="F66" s="14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89</v>
      </c>
      <c r="C67" s="110">
        <v>0.02</v>
      </c>
      <c r="D67" s="72">
        <v>1.13</v>
      </c>
      <c r="E67" s="110">
        <f aca="true" t="shared" si="9" ref="E67:F69">C67/3.785</f>
        <v>0.005284015852047556</v>
      </c>
      <c r="F67" s="68">
        <f t="shared" si="9"/>
        <v>0.29854689564068687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98</v>
      </c>
      <c r="C68" s="110">
        <v>0.02</v>
      </c>
      <c r="D68" s="72">
        <v>1.12</v>
      </c>
      <c r="E68" s="110">
        <f t="shared" si="9"/>
        <v>0.005284015852047556</v>
      </c>
      <c r="F68" s="68">
        <f t="shared" si="9"/>
        <v>0.29590488771466317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83</v>
      </c>
      <c r="C69" s="110">
        <v>0.02</v>
      </c>
      <c r="D69" s="72" t="s">
        <v>72</v>
      </c>
      <c r="E69" s="110">
        <f t="shared" si="9"/>
        <v>0.005284015852047556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2" t="s">
        <v>25</v>
      </c>
      <c r="D71" s="143"/>
      <c r="E71" s="142" t="s">
        <v>26</v>
      </c>
      <c r="F71" s="14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77</v>
      </c>
      <c r="C72" s="140">
        <v>0.00225</v>
      </c>
      <c r="D72" s="118">
        <v>0.979</v>
      </c>
      <c r="E72" s="140">
        <f>C72/454*100</f>
        <v>0.0004955947136563876</v>
      </c>
      <c r="F72" s="74">
        <f>D72/454*1000</f>
        <v>2.156387665198238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97</v>
      </c>
      <c r="C73" s="163">
        <v>0</v>
      </c>
      <c r="D73" s="118">
        <v>0.989</v>
      </c>
      <c r="E73" s="163">
        <f>C73/454*100</f>
        <v>0</v>
      </c>
      <c r="F73" s="74">
        <f>D73/454*1000</f>
        <v>2.1784140969162995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98</v>
      </c>
      <c r="C74" s="138">
        <v>0.001</v>
      </c>
      <c r="D74" s="118">
        <v>1.02475</v>
      </c>
      <c r="E74" s="138">
        <f>C74/454*100</f>
        <v>0.00022026431718061672</v>
      </c>
      <c r="F74" s="74">
        <f>D74/454*1000</f>
        <v>2.25715859030837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60" t="s">
        <v>25</v>
      </c>
      <c r="D76" s="160"/>
      <c r="E76" s="142" t="s">
        <v>28</v>
      </c>
      <c r="F76" s="143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83</v>
      </c>
      <c r="C77" s="127">
        <v>0.0028</v>
      </c>
      <c r="D77" s="119">
        <v>0.1153</v>
      </c>
      <c r="E77" s="127">
        <f>C77/454*1000000</f>
        <v>6.167400881057269</v>
      </c>
      <c r="F77" s="68">
        <f>D77/454*1000000</f>
        <v>253.9647577092511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88</v>
      </c>
      <c r="C78" s="127">
        <v>0.0028</v>
      </c>
      <c r="D78" s="119" t="s">
        <v>72</v>
      </c>
      <c r="E78" s="127">
        <f>C78/454*1000000</f>
        <v>6.167400881057269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101</v>
      </c>
      <c r="C79" s="127">
        <v>0.0025</v>
      </c>
      <c r="D79" s="119" t="s">
        <v>72</v>
      </c>
      <c r="E79" s="127">
        <f>C79/454*1000000</f>
        <v>5.506607929515419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1.1724</v>
      </c>
      <c r="F85" s="129">
        <v>0.0095</v>
      </c>
      <c r="G85" s="129">
        <v>1.2871</v>
      </c>
      <c r="H85" s="129">
        <v>1.0844</v>
      </c>
      <c r="I85" s="129">
        <v>0.7476</v>
      </c>
      <c r="J85" s="129">
        <v>0.7137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0.853</v>
      </c>
      <c r="E86" s="129" t="s">
        <v>72</v>
      </c>
      <c r="F86" s="129">
        <v>0.0081</v>
      </c>
      <c r="G86" s="129">
        <v>1.0978</v>
      </c>
      <c r="H86" s="129">
        <v>0.9249</v>
      </c>
      <c r="I86" s="129">
        <v>0.6376</v>
      </c>
      <c r="J86" s="129">
        <v>0.6088</v>
      </c>
      <c r="K86" s="129">
        <v>0.11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105.33</v>
      </c>
      <c r="E87" s="129">
        <v>123.4889</v>
      </c>
      <c r="F87" s="129" t="s">
        <v>72</v>
      </c>
      <c r="G87" s="129">
        <v>135.5702</v>
      </c>
      <c r="H87" s="129">
        <v>114.216</v>
      </c>
      <c r="I87" s="129">
        <v>78.7396</v>
      </c>
      <c r="J87" s="129">
        <v>75.174</v>
      </c>
      <c r="K87" s="129">
        <v>13.589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0.7769</v>
      </c>
      <c r="E88" s="129">
        <v>0.9109</v>
      </c>
      <c r="F88" s="129">
        <v>0.0074</v>
      </c>
      <c r="G88" s="129" t="s">
        <v>72</v>
      </c>
      <c r="H88" s="129">
        <v>0.8425</v>
      </c>
      <c r="I88" s="129">
        <v>0.5808</v>
      </c>
      <c r="J88" s="129">
        <v>0.5545</v>
      </c>
      <c r="K88" s="129">
        <v>0.1002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0.9222</v>
      </c>
      <c r="E89" s="129">
        <v>1.0812</v>
      </c>
      <c r="F89" s="129">
        <v>0.0088</v>
      </c>
      <c r="G89" s="129">
        <v>1.187</v>
      </c>
      <c r="H89" s="129" t="s">
        <v>72</v>
      </c>
      <c r="I89" s="129">
        <v>0.6894</v>
      </c>
      <c r="J89" s="129">
        <v>0.6582</v>
      </c>
      <c r="K89" s="129">
        <v>0.119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1.3377</v>
      </c>
      <c r="E90" s="129">
        <v>1.5683</v>
      </c>
      <c r="F90" s="129">
        <v>0.0127</v>
      </c>
      <c r="G90" s="129">
        <v>1.7218</v>
      </c>
      <c r="H90" s="129">
        <v>1.4506</v>
      </c>
      <c r="I90" s="129" t="s">
        <v>72</v>
      </c>
      <c r="J90" s="129">
        <v>0.9547</v>
      </c>
      <c r="K90" s="129">
        <v>0.1726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1.4011</v>
      </c>
      <c r="E91" s="129">
        <v>1.6427</v>
      </c>
      <c r="F91" s="129">
        <v>0.0133</v>
      </c>
      <c r="G91" s="129">
        <v>1.8034</v>
      </c>
      <c r="H91" s="129">
        <v>1.5194</v>
      </c>
      <c r="I91" s="129">
        <v>1.0474</v>
      </c>
      <c r="J91" s="129" t="s">
        <v>72</v>
      </c>
      <c r="K91" s="129">
        <v>0.1808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7.7511</v>
      </c>
      <c r="E92" s="129">
        <v>9.0874</v>
      </c>
      <c r="F92" s="129">
        <v>0.0736</v>
      </c>
      <c r="G92" s="129">
        <v>9.9764</v>
      </c>
      <c r="H92" s="129">
        <v>8.405</v>
      </c>
      <c r="I92" s="129">
        <v>5.7943</v>
      </c>
      <c r="J92" s="129">
        <v>5.532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0.8529512111907198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9" t="s">
        <v>54</v>
      </c>
      <c r="C114" s="159"/>
      <c r="D114" s="159"/>
      <c r="E114" s="159"/>
      <c r="F114" s="159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1" t="s">
        <v>55</v>
      </c>
      <c r="C115" s="141"/>
      <c r="D115" s="141"/>
      <c r="E115" s="141"/>
      <c r="F115" s="141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1" t="s">
        <v>56</v>
      </c>
      <c r="C116" s="141"/>
      <c r="D116" s="141"/>
      <c r="E116" s="141"/>
      <c r="F116" s="141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1" t="s">
        <v>57</v>
      </c>
      <c r="C117" s="141"/>
      <c r="D117" s="141"/>
      <c r="E117" s="141"/>
      <c r="F117" s="141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1" t="s">
        <v>58</v>
      </c>
      <c r="C118" s="141"/>
      <c r="D118" s="141"/>
      <c r="E118" s="141"/>
      <c r="F118" s="141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1" t="s">
        <v>59</v>
      </c>
      <c r="C119" s="141"/>
      <c r="D119" s="141"/>
      <c r="E119" s="141"/>
      <c r="F119" s="141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1" t="s">
        <v>60</v>
      </c>
      <c r="C120" s="141"/>
      <c r="D120" s="141"/>
      <c r="E120" s="141"/>
      <c r="F120" s="141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1" t="s">
        <v>61</v>
      </c>
      <c r="C121" s="161"/>
      <c r="D121" s="161"/>
      <c r="E121" s="161"/>
      <c r="F121" s="161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54"/>
      <c r="D123" s="156"/>
      <c r="E123" s="156"/>
      <c r="F123" s="155"/>
      <c r="G123" s="112"/>
      <c r="H123" s="112"/>
    </row>
    <row r="124" spans="2:8" ht="30.75" customHeight="1">
      <c r="B124" s="31" t="s">
        <v>63</v>
      </c>
      <c r="C124" s="154" t="s">
        <v>64</v>
      </c>
      <c r="D124" s="155"/>
      <c r="E124" s="154" t="s">
        <v>65</v>
      </c>
      <c r="F124" s="155"/>
      <c r="G124" s="112"/>
      <c r="H124" s="112"/>
    </row>
    <row r="125" spans="2:8" ht="30.75" customHeight="1">
      <c r="B125" s="31" t="s">
        <v>66</v>
      </c>
      <c r="C125" s="154" t="s">
        <v>67</v>
      </c>
      <c r="D125" s="155"/>
      <c r="E125" s="154" t="s">
        <v>68</v>
      </c>
      <c r="F125" s="155"/>
      <c r="G125" s="112"/>
      <c r="H125" s="112"/>
    </row>
    <row r="126" spans="2:8" ht="15" customHeight="1">
      <c r="B126" s="148" t="s">
        <v>69</v>
      </c>
      <c r="C126" s="150" t="s">
        <v>70</v>
      </c>
      <c r="D126" s="151"/>
      <c r="E126" s="150" t="s">
        <v>71</v>
      </c>
      <c r="F126" s="151"/>
      <c r="G126" s="112"/>
      <c r="H126" s="112"/>
    </row>
    <row r="127" spans="2:8" ht="15" customHeight="1">
      <c r="B127" s="149"/>
      <c r="C127" s="152"/>
      <c r="D127" s="153"/>
      <c r="E127" s="152"/>
      <c r="F127" s="153"/>
      <c r="G127" s="112"/>
      <c r="H127" s="112"/>
    </row>
  </sheetData>
  <sheetProtection/>
  <mergeCells count="43"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21:D21"/>
    <mergeCell ref="E26:F26"/>
    <mergeCell ref="E31:F31"/>
    <mergeCell ref="E46:F46"/>
    <mergeCell ref="C26:D26"/>
    <mergeCell ref="E21:F2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16:F116"/>
    <mergeCell ref="C51:D51"/>
    <mergeCell ref="C46:D46"/>
    <mergeCell ref="C36:D36"/>
    <mergeCell ref="C71:D71"/>
    <mergeCell ref="E66:F6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2020-07-27T11:33:31Z</dcterms:modified>
  <cp:category/>
  <cp:version/>
  <cp:contentType/>
  <cp:contentStatus/>
</cp:coreProperties>
</file>