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<sst xmlns="http://schemas.openxmlformats.org/spreadsheetml/2006/main" count="162" uniqueCount="102">
  <si>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</si>
  <si>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</si>
  <si>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</si>
  <si>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</si>
  <si>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</si>
  <si>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</si>
  <si>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</si>
  <si>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</si>
  <si>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</si>
  <si>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</si>
  <si>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</si>
  <si>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</si>
  <si>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</si>
  <si>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</si>
  <si>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</si>
  <si>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</si>
  <si>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</si>
  <si>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</si>
  <si>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</si>
  <si>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</si>
  <si>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</si>
  <si>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</si>
  <si>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</si>
  <si>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</si>
  <si>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</si>
  <si>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</si>
  <si>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</si>
  <si>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</si>
  <si>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</si>
  <si>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</si>
  <si>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</si>
  <si>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</si>
  <si>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</si>
  <si>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</si>
  <si>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</si>
  <si>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</si>
  <si>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</si>
  <si>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</si>
  <si>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</si>
  <si>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</si>
  <si>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</si>
  <si>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</si>
  <si>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</si>
  <si>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</si>
  <si>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</si>
  <si>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</si>
  <si>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</si>
  <si>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</si>
  <si>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</si>
  <si>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</si>
  <si>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</si>
  <si>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</si>
  <si>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</si>
  <si>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</si>
  <si>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</si>
  <si>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</si>
  <si>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</si>
  <si>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</si>
  <si>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</si>
  <si>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</si>
  <si>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</si>
  <si>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</si>
  <si>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</si>
  <si>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</si>
  <si>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</si>
  <si>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</si>
  <si>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</si>
  <si>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</si>
  <si>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</si>
  <si>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</si>
  <si>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</si>
  <si>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</si>
  <si>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</si>
  <si>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</si>
  <si>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</si>
  <si>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</si>
  <si>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</si>
  <si>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</si>
  <si>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Ціна ($) за амер, галон</t>
  </si>
  <si>
    <t>CME - Липень'19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</si>
  <si>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</si>
  <si>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</si>
  <si>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</si>
  <si>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</si>
  <si>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</si>
  <si>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</si>
  <si>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</si>
  <si>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</si>
  <si>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</si>
  <si>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</si>
  <si>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</si>
  <si>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</si>
  <si>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</si>
  <si>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</si>
  <si>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</si>
  <si>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</si>
  <si>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</si>
  <si>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</si>
  <si>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</si>
  <si>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</si>
  <si>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</si>
  <si>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24 травня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</si>
</sst>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101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1" t="s">
        <v>6</v>
      </c>
      <c r="F6" s="142"/>
      <c r="G6"/>
      <c r="H6"/>
      <c r="I6"/>
    </row>
    <row r="7" spans="2:6" s="6" customFormat="1" ht="15">
      <c r="B7" s="24" t="s">
        <v>79</v>
      </c>
      <c r="C7" s="116">
        <v>0.144</v>
      </c>
      <c r="D7" s="14">
        <v>4.034</v>
      </c>
      <c r="E7" s="116">
        <f aca="true" t="shared" si="0" ref="E7:F9">C7*39.3683</f>
        <v>5.669035199999999</v>
      </c>
      <c r="F7" s="13">
        <f>D7*39.3683</f>
        <v>158.8117222</v>
      </c>
    </row>
    <row r="8" spans="2:6" s="6" customFormat="1" ht="15">
      <c r="B8" s="24" t="s">
        <v>92</v>
      </c>
      <c r="C8" s="116">
        <v>0.14</v>
      </c>
      <c r="D8" s="14">
        <v>4.114</v>
      </c>
      <c r="E8" s="116">
        <f t="shared" si="0"/>
        <v>5.5115620000000005</v>
      </c>
      <c r="F8" s="13">
        <f t="shared" si="0"/>
        <v>161.9611862</v>
      </c>
    </row>
    <row r="9" spans="2:17" s="6" customFormat="1" ht="15">
      <c r="B9" s="24" t="s">
        <v>99</v>
      </c>
      <c r="C9" s="116">
        <v>0.116</v>
      </c>
      <c r="D9" s="14">
        <v>4.194</v>
      </c>
      <c r="E9" s="116">
        <f t="shared" si="0"/>
        <v>4.5667228</v>
      </c>
      <c r="F9" s="13">
        <f>D9*39.3683</f>
        <v>165.11065019999998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1">
        <v>0.25</v>
      </c>
      <c r="D12" s="13">
        <v>161.75</v>
      </c>
      <c r="E12" s="131">
        <f aca="true" t="shared" si="1" ref="E12:F14">C12/$D$86</f>
        <v>0.28023764152000896</v>
      </c>
      <c r="F12" s="71">
        <f t="shared" si="1"/>
        <v>181.3137540634458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15">
        <v>1.25</v>
      </c>
      <c r="D13" s="13">
        <v>168.25</v>
      </c>
      <c r="E13" s="115">
        <f t="shared" si="1"/>
        <v>1.4011882076000448</v>
      </c>
      <c r="F13" s="71">
        <f t="shared" si="1"/>
        <v>188.59993274296605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15">
        <v>1.5</v>
      </c>
      <c r="D14" s="13">
        <v>171.75</v>
      </c>
      <c r="E14" s="115">
        <f t="shared" si="1"/>
        <v>1.6814258491200538</v>
      </c>
      <c r="F14" s="71">
        <f t="shared" si="1"/>
        <v>192.52325972424617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74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0">
        <v>0</v>
      </c>
      <c r="D17" s="87" t="s">
        <v>72</v>
      </c>
      <c r="E17" s="133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40">
        <v>70</v>
      </c>
      <c r="D18" s="87">
        <v>23350</v>
      </c>
      <c r="E18" s="131">
        <f t="shared" si="2"/>
        <v>0.6402634226653252</v>
      </c>
      <c r="F18" s="71">
        <f t="shared" si="2"/>
        <v>213.57358456050488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62">
        <v>10</v>
      </c>
      <c r="D19" s="87">
        <v>22940</v>
      </c>
      <c r="E19" s="115">
        <f t="shared" si="2"/>
        <v>0.0914662032379036</v>
      </c>
      <c r="F19" s="71">
        <f t="shared" si="2"/>
        <v>209.82347022775085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6">
        <v>0.192</v>
      </c>
      <c r="D22" s="14">
        <v>4.902</v>
      </c>
      <c r="E22" s="116">
        <f aca="true" t="shared" si="3" ref="E22:F24">C22*36.7437</f>
        <v>7.0547904</v>
      </c>
      <c r="F22" s="13">
        <f t="shared" si="3"/>
        <v>180.1176174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92</v>
      </c>
      <c r="C23" s="116">
        <v>0.184</v>
      </c>
      <c r="D23" s="14">
        <v>4.96</v>
      </c>
      <c r="E23" s="116">
        <f t="shared" si="3"/>
        <v>6.7608407999999995</v>
      </c>
      <c r="F23" s="13">
        <f t="shared" si="3"/>
        <v>182.248752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99</v>
      </c>
      <c r="C24" s="116">
        <v>0.172</v>
      </c>
      <c r="D24" s="75">
        <v>5.11</v>
      </c>
      <c r="E24" s="116">
        <f t="shared" si="3"/>
        <v>6.3199163999999985</v>
      </c>
      <c r="F24" s="13">
        <f t="shared" si="3"/>
        <v>187.76030699999998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83</v>
      </c>
      <c r="C27" s="115">
        <v>2.25</v>
      </c>
      <c r="D27" s="71">
        <v>177.75</v>
      </c>
      <c r="E27" s="115">
        <f aca="true" t="shared" si="4" ref="E27:F29">C27/$D$86</f>
        <v>2.522138773680081</v>
      </c>
      <c r="F27" s="71">
        <f>D27/$D$86</f>
        <v>199.2489631207264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93</v>
      </c>
      <c r="C28" s="115">
        <v>2.25</v>
      </c>
      <c r="D28" s="13">
        <v>181.5</v>
      </c>
      <c r="E28" s="115">
        <f t="shared" si="4"/>
        <v>2.522138773680081</v>
      </c>
      <c r="F28" s="71">
        <f t="shared" si="4"/>
        <v>203.4525277435265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15">
        <v>2</v>
      </c>
      <c r="D29" s="13">
        <v>184.5</v>
      </c>
      <c r="E29" s="115">
        <f>C29/$D$86</f>
        <v>2.2419011321600717</v>
      </c>
      <c r="F29" s="71">
        <f t="shared" si="4"/>
        <v>206.81537944176662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15">
        <v>0.75</v>
      </c>
      <c r="D32" s="13">
        <v>366</v>
      </c>
      <c r="E32" s="115">
        <f aca="true" t="shared" si="5" ref="E32:F34">C32/$D$86</f>
        <v>0.8407129245600269</v>
      </c>
      <c r="F32" s="71">
        <f t="shared" si="5"/>
        <v>410.26790718529315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15">
        <v>0.5</v>
      </c>
      <c r="D33" s="13">
        <v>369.25</v>
      </c>
      <c r="E33" s="115">
        <f t="shared" si="5"/>
        <v>0.5604752830400179</v>
      </c>
      <c r="F33" s="71">
        <f>D33/$D$86</f>
        <v>413.91099652505324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15">
        <v>0.25</v>
      </c>
      <c r="D34" s="66">
        <v>371.5</v>
      </c>
      <c r="E34" s="115">
        <f t="shared" si="5"/>
        <v>0.28023764152000896</v>
      </c>
      <c r="F34" s="71">
        <f t="shared" si="5"/>
        <v>416.4331352987333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6">
        <v>0.04</v>
      </c>
      <c r="D37" s="75">
        <v>3.09</v>
      </c>
      <c r="E37" s="116">
        <f aca="true" t="shared" si="6" ref="E37:F39">C37*58.0164</f>
        <v>2.320656</v>
      </c>
      <c r="F37" s="71">
        <f t="shared" si="6"/>
        <v>179.27067599999998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3">
        <v>0.006</v>
      </c>
      <c r="D38" s="75">
        <v>2.844</v>
      </c>
      <c r="E38" s="113">
        <f t="shared" si="6"/>
        <v>0.3480984</v>
      </c>
      <c r="F38" s="71">
        <f t="shared" si="6"/>
        <v>164.99864159999998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3">
        <v>0.006</v>
      </c>
      <c r="D39" s="75">
        <v>2.744</v>
      </c>
      <c r="E39" s="113">
        <f t="shared" si="6"/>
        <v>0.3480984</v>
      </c>
      <c r="F39" s="71">
        <f t="shared" si="6"/>
        <v>159.1970016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79</v>
      </c>
      <c r="C42" s="116">
        <v>0.082</v>
      </c>
      <c r="D42" s="75">
        <v>8.282</v>
      </c>
      <c r="E42" s="116">
        <f aca="true" t="shared" si="7" ref="E42:F44">C42*36.7437</f>
        <v>3.0129834</v>
      </c>
      <c r="F42" s="71">
        <f t="shared" si="7"/>
        <v>304.3113234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91</v>
      </c>
      <c r="C43" s="116">
        <v>0.082</v>
      </c>
      <c r="D43" s="75">
        <v>8.362</v>
      </c>
      <c r="E43" s="116">
        <f t="shared" si="7"/>
        <v>3.0129834</v>
      </c>
      <c r="F43" s="71">
        <f t="shared" si="7"/>
        <v>307.25081939999995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6">
        <v>0.082</v>
      </c>
      <c r="D44" s="75">
        <v>8.43</v>
      </c>
      <c r="E44" s="116">
        <f t="shared" si="7"/>
        <v>3.0129834</v>
      </c>
      <c r="F44" s="71">
        <f t="shared" si="7"/>
        <v>309.74939099999995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73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0"/>
      <c r="D47" s="87"/>
      <c r="E47" s="133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0"/>
      <c r="D48" s="87"/>
      <c r="E48" s="133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0"/>
      <c r="D49" s="87"/>
      <c r="E49" s="133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79</v>
      </c>
      <c r="C52" s="116">
        <v>3.3</v>
      </c>
      <c r="D52" s="76">
        <v>300.5</v>
      </c>
      <c r="E52" s="116">
        <f aca="true" t="shared" si="8" ref="E52:F54">C52*1.1023</f>
        <v>3.63759</v>
      </c>
      <c r="F52" s="76">
        <f t="shared" si="8"/>
        <v>331.24115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91</v>
      </c>
      <c r="C53" s="116">
        <v>3</v>
      </c>
      <c r="D53" s="76">
        <v>301.7</v>
      </c>
      <c r="E53" s="116">
        <f t="shared" si="8"/>
        <v>3.3069</v>
      </c>
      <c r="F53" s="76">
        <f t="shared" si="8"/>
        <v>332.56391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16">
        <v>2.9</v>
      </c>
      <c r="D54" s="76">
        <v>303.5</v>
      </c>
      <c r="E54" s="116">
        <f>C54*1.1023</f>
        <v>3.19667</v>
      </c>
      <c r="F54" s="76">
        <f t="shared" si="8"/>
        <v>334.54805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5">
        <v>0.23</v>
      </c>
      <c r="D57" s="71">
        <v>27.01</v>
      </c>
      <c r="E57" s="115">
        <f aca="true" t="shared" si="9" ref="E57:F59">C57/454*1000</f>
        <v>0.5066079295154184</v>
      </c>
      <c r="F57" s="71">
        <f t="shared" si="9"/>
        <v>59.49339207048458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91</v>
      </c>
      <c r="C58" s="115">
        <v>0.23</v>
      </c>
      <c r="D58" s="71">
        <v>27.13</v>
      </c>
      <c r="E58" s="115">
        <f t="shared" si="9"/>
        <v>0.5066079295154184</v>
      </c>
      <c r="F58" s="71">
        <f t="shared" si="9"/>
        <v>59.75770925110132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15">
        <v>0.22</v>
      </c>
      <c r="D59" s="71">
        <v>27.28</v>
      </c>
      <c r="E59" s="115">
        <f t="shared" si="9"/>
        <v>0.4845814977973568</v>
      </c>
      <c r="F59" s="71">
        <f t="shared" si="9"/>
        <v>60.08810572687225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6">
        <v>0.005</v>
      </c>
      <c r="D62" s="75">
        <v>11.57</v>
      </c>
      <c r="E62" s="116">
        <f aca="true" t="shared" si="10" ref="E62:F64">C62*22.026</f>
        <v>0.11013</v>
      </c>
      <c r="F62" s="71">
        <f t="shared" si="10"/>
        <v>254.84082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6">
        <v>0.015</v>
      </c>
      <c r="D63" s="75">
        <v>11.685</v>
      </c>
      <c r="E63" s="116">
        <f t="shared" si="10"/>
        <v>0.33038999999999996</v>
      </c>
      <c r="F63" s="71">
        <f t="shared" si="10"/>
        <v>257.37381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100</v>
      </c>
      <c r="C64" s="116">
        <v>0.01</v>
      </c>
      <c r="D64" s="75">
        <v>11.72</v>
      </c>
      <c r="E64" s="116">
        <f t="shared" si="10"/>
        <v>0.22026</v>
      </c>
      <c r="F64" s="71">
        <f t="shared" si="10"/>
        <v>258.14472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3" t="s">
        <v>78</v>
      </c>
      <c r="D66" s="144"/>
      <c r="E66" s="143" t="s">
        <v>23</v>
      </c>
      <c r="F66" s="144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89</v>
      </c>
      <c r="C67" s="116">
        <v>0.047</v>
      </c>
      <c r="D67" s="75">
        <v>1.397</v>
      </c>
      <c r="E67" s="116">
        <f aca="true" t="shared" si="11" ref="E67:F69">C67/3.785</f>
        <v>0.012417437252311756</v>
      </c>
      <c r="F67" s="71">
        <f t="shared" si="11"/>
        <v>0.3690885072655218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79</v>
      </c>
      <c r="C68" s="116">
        <v>0.046</v>
      </c>
      <c r="D68" s="75">
        <v>1.408</v>
      </c>
      <c r="E68" s="116">
        <f t="shared" si="11"/>
        <v>0.012153236459709378</v>
      </c>
      <c r="F68" s="71">
        <f t="shared" si="11"/>
        <v>0.3719947159841479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91</v>
      </c>
      <c r="C69" s="116">
        <v>0.046</v>
      </c>
      <c r="D69" s="75">
        <v>1.407</v>
      </c>
      <c r="E69" s="116">
        <f t="shared" si="11"/>
        <v>0.012153236459709378</v>
      </c>
      <c r="F69" s="71">
        <f t="shared" si="11"/>
        <v>0.37173051519154554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3" t="s">
        <v>25</v>
      </c>
      <c r="D71" s="144"/>
      <c r="E71" s="143" t="s">
        <v>26</v>
      </c>
      <c r="F71" s="144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39">
        <v>0.00175</v>
      </c>
      <c r="D72" s="125">
        <v>1.0135</v>
      </c>
      <c r="E72" s="139">
        <f>C72/454*100</f>
        <v>0.00038546255506607935</v>
      </c>
      <c r="F72" s="77">
        <f>D72/454*1000</f>
        <v>2.232378854625551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89</v>
      </c>
      <c r="C73" s="128">
        <v>0.0045</v>
      </c>
      <c r="D73" s="125">
        <v>1.038</v>
      </c>
      <c r="E73" s="128">
        <f>C73/454*100</f>
        <v>0.0009911894273127752</v>
      </c>
      <c r="F73" s="77">
        <f>D73/454*1000</f>
        <v>2.286343612334802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79</v>
      </c>
      <c r="C74" s="128">
        <v>0.00575</v>
      </c>
      <c r="D74" s="125">
        <v>1.048</v>
      </c>
      <c r="E74" s="128">
        <f>C74/454*100</f>
        <v>0.0012665198237885463</v>
      </c>
      <c r="F74" s="77">
        <f>D74/454*1000</f>
        <v>2.3083700440528636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1" t="s">
        <v>25</v>
      </c>
      <c r="D76" s="151"/>
      <c r="E76" s="143" t="s">
        <v>28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7">
        <v>0.0009</v>
      </c>
      <c r="D77" s="126">
        <v>0.1169</v>
      </c>
      <c r="E77" s="117">
        <f aca="true" t="shared" si="12" ref="E77:F79">C77/454*1000000</f>
        <v>1.9823788546255507</v>
      </c>
      <c r="F77" s="71">
        <f t="shared" si="12"/>
        <v>257.488986784141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17">
        <v>0.0008</v>
      </c>
      <c r="D78" s="126">
        <v>0.1198</v>
      </c>
      <c r="E78" s="117">
        <f t="shared" si="12"/>
        <v>1.762114537444934</v>
      </c>
      <c r="F78" s="71">
        <f t="shared" si="12"/>
        <v>263.87665198237886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7">
        <v>0.0011</v>
      </c>
      <c r="D79" s="126" t="s">
        <v>72</v>
      </c>
      <c r="E79" s="117">
        <f t="shared" si="12"/>
        <v>2.4229074889867843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1.121</v>
      </c>
      <c r="F85" s="138">
        <v>0.0091</v>
      </c>
      <c r="G85" s="138">
        <v>1.2732</v>
      </c>
      <c r="H85" s="138">
        <v>0.9983</v>
      </c>
      <c r="I85" s="138">
        <v>0.744</v>
      </c>
      <c r="J85" s="138">
        <v>0.6934</v>
      </c>
      <c r="K85" s="13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0.8921</v>
      </c>
      <c r="E86" s="138" t="s">
        <v>72</v>
      </c>
      <c r="F86" s="138">
        <v>0.0082</v>
      </c>
      <c r="G86" s="138">
        <v>1.1358</v>
      </c>
      <c r="H86" s="138">
        <v>0.8905</v>
      </c>
      <c r="I86" s="138">
        <v>0.6637</v>
      </c>
      <c r="J86" s="138">
        <v>0.6186</v>
      </c>
      <c r="K86" s="138">
        <v>0.1137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109.33</v>
      </c>
      <c r="E87" s="138">
        <v>122.5589</v>
      </c>
      <c r="F87" s="138" t="s">
        <v>72</v>
      </c>
      <c r="G87" s="138">
        <v>139.199</v>
      </c>
      <c r="H87" s="138">
        <v>109.1445</v>
      </c>
      <c r="I87" s="138">
        <v>81.3407</v>
      </c>
      <c r="J87" s="138">
        <v>75.8094</v>
      </c>
      <c r="K87" s="138">
        <v>13.9295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0.7854</v>
      </c>
      <c r="E88" s="138">
        <v>0.8805</v>
      </c>
      <c r="F88" s="138">
        <v>0.0072</v>
      </c>
      <c r="G88" s="138" t="s">
        <v>72</v>
      </c>
      <c r="H88" s="138">
        <v>0.7841</v>
      </c>
      <c r="I88" s="138">
        <v>0.5843</v>
      </c>
      <c r="J88" s="138">
        <v>0.5446</v>
      </c>
      <c r="K88" s="138">
        <v>0.1001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1.0017</v>
      </c>
      <c r="E89" s="138">
        <v>1.1229</v>
      </c>
      <c r="F89" s="138">
        <v>0.0092</v>
      </c>
      <c r="G89" s="138">
        <v>1.2754</v>
      </c>
      <c r="H89" s="138" t="s">
        <v>72</v>
      </c>
      <c r="I89" s="138">
        <v>0.7453</v>
      </c>
      <c r="J89" s="138">
        <v>0.6946</v>
      </c>
      <c r="K89" s="138">
        <v>0.1276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1.3441</v>
      </c>
      <c r="E90" s="138">
        <v>1.5067</v>
      </c>
      <c r="F90" s="138">
        <v>0.0123</v>
      </c>
      <c r="G90" s="138">
        <v>1.7113</v>
      </c>
      <c r="H90" s="138">
        <v>1.3418</v>
      </c>
      <c r="I90" s="138" t="s">
        <v>72</v>
      </c>
      <c r="J90" s="138">
        <v>0.932</v>
      </c>
      <c r="K90" s="138">
        <v>0.1712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1.4422</v>
      </c>
      <c r="E91" s="138">
        <v>1.6167</v>
      </c>
      <c r="F91" s="138">
        <v>0.0132</v>
      </c>
      <c r="G91" s="138">
        <v>1.8362</v>
      </c>
      <c r="H91" s="138">
        <v>1.4397</v>
      </c>
      <c r="I91" s="138">
        <v>1.073</v>
      </c>
      <c r="J91" s="138" t="s">
        <v>72</v>
      </c>
      <c r="K91" s="138">
        <v>0.1837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7.8488</v>
      </c>
      <c r="E92" s="138">
        <v>8.7985</v>
      </c>
      <c r="F92" s="138">
        <v>0.0718</v>
      </c>
      <c r="G92" s="138">
        <v>9.9931</v>
      </c>
      <c r="H92" s="138">
        <v>7.8355</v>
      </c>
      <c r="I92" s="138">
        <v>5.8394</v>
      </c>
      <c r="J92" s="138">
        <v>5.4424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0.8920606601248885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55</v>
      </c>
      <c r="C115" s="150"/>
      <c r="D115" s="150"/>
      <c r="E115" s="150"/>
      <c r="F115" s="15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56</v>
      </c>
      <c r="C116" s="150"/>
      <c r="D116" s="150"/>
      <c r="E116" s="150"/>
      <c r="F116" s="15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57</v>
      </c>
      <c r="C117" s="150"/>
      <c r="D117" s="150"/>
      <c r="E117" s="150"/>
      <c r="F117" s="15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58</v>
      </c>
      <c r="C118" s="150"/>
      <c r="D118" s="150"/>
      <c r="E118" s="150"/>
      <c r="F118" s="15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59</v>
      </c>
      <c r="C119" s="150"/>
      <c r="D119" s="150"/>
      <c r="E119" s="150"/>
      <c r="F119" s="15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60</v>
      </c>
      <c r="C120" s="150"/>
      <c r="D120" s="150"/>
      <c r="E120" s="150"/>
      <c r="F120" s="15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61</v>
      </c>
      <c r="C121" s="149"/>
      <c r="D121" s="149"/>
      <c r="E121" s="149"/>
      <c r="F121" s="149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2"/>
      <c r="D123" s="161"/>
      <c r="E123" s="161"/>
      <c r="F123" s="153"/>
      <c r="G123" s="119"/>
      <c r="H123" s="119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19"/>
      <c r="H124" s="119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19"/>
      <c r="H125" s="119"/>
    </row>
    <row r="126" spans="2:8" ht="15" customHeight="1">
      <c r="B126" s="155" t="s">
        <v>69</v>
      </c>
      <c r="C126" s="157" t="s">
        <v>70</v>
      </c>
      <c r="D126" s="158"/>
      <c r="E126" s="157" t="s">
        <v>71</v>
      </c>
      <c r="F126" s="158"/>
      <c r="G126" s="119"/>
      <c r="H126" s="119"/>
    </row>
    <row r="127" spans="2:8" ht="15" customHeight="1">
      <c r="B127" s="156"/>
      <c r="C127" s="159"/>
      <c r="D127" s="160"/>
      <c r="E127" s="159"/>
      <c r="F127" s="160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2019-05-26T20:35:54Z</dcterms:modified>
  <cp:category/>
  <cp:version/>
  <cp:contentType/>
  <cp:contentStatus/>
</cp:coreProperties>
</file>