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<sst xmlns="http://schemas.openxmlformats.org/spreadsheetml/2006/main" count="143" uniqueCount="100">
  <si>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</si>
  <si>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</si>
  <si>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</si>
  <si>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</si>
  <si>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</si>
  <si>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</si>
  <si>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</si>
  <si>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</si>
  <si>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</si>
  <si>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</si>
  <si>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</si>
  <si>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</si>
  <si>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</si>
  <si>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</si>
  <si>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</si>
  <si>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</si>
  <si>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</si>
  <si>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</si>
  <si>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</si>
  <si>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</si>
  <si>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</si>
  <si>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</si>
  <si>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</si>
  <si>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</si>
  <si>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</si>
  <si>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</si>
  <si>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</si>
  <si>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</si>
  <si>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</si>
  <si>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</si>
  <si>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</si>
  <si>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</si>
  <si>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</si>
  <si>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</si>
  <si>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</si>
  <si>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</si>
  <si>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</si>
  <si>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</si>
  <si>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</si>
  <si>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</si>
  <si>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</si>
  <si>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</si>
  <si>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</si>
  <si>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</si>
  <si>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</si>
  <si>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</si>
  <si>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</si>
  <si>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</si>
  <si>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</si>
  <si>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</si>
  <si>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</si>
  <si>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</si>
  <si>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</si>
  <si>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</si>
  <si>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</si>
  <si>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</si>
  <si>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</si>
  <si>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</si>
  <si>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</si>
  <si>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</si>
  <si>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</si>
  <si>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</si>
  <si>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</si>
  <si>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</si>
  <si>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</si>
  <si>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</si>
  <si>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</si>
  <si>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</si>
  <si>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</si>
  <si>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</si>
  <si>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</si>
  <si>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</si>
  <si>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</si>
  <si>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</si>
  <si>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</si>
  <si>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</si>
  <si>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</si>
  <si>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</si>
  <si>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</si>
  <si>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</si>
  <si>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</si>
  <si>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</si>
  <si>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Березень '15</t>
  </si>
  <si>
    <t>CBOT - Травень'15</t>
  </si>
  <si>
    <t>Euronext - Серпень'15 (€/МT)</t>
  </si>
  <si>
    <t>Euronext - Червень'15 (€/МT)</t>
  </si>
  <si>
    <t>CBOT - Травень '15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</si>
  <si>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</si>
  <si>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</si>
  <si>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</si>
  <si>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</si>
  <si>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</si>
  <si>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</si>
  <si>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 '15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</si>
  <si>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</si>
  <si>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</si>
  <si>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</si>
  <si>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</si>
  <si>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</si>
  <si>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24 Березня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</si>
</sst>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2" fontId="60" fillId="0" borderId="0" xfId="42" applyNumberFormat="1" applyAlignment="1" applyProtection="1">
      <alignment wrapText="1"/>
      <protection/>
    </xf>
    <xf numFmtId="172" fontId="7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173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52">
      <selection activeCell="B68" sqref="B6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26" t="s">
        <v>99</v>
      </c>
      <c r="D4" s="127"/>
      <c r="E4" s="127"/>
      <c r="F4" s="128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9" t="s">
        <v>5</v>
      </c>
      <c r="D6" s="130"/>
      <c r="E6" s="131" t="s">
        <v>6</v>
      </c>
      <c r="F6" s="131"/>
      <c r="G6" s="27"/>
      <c r="I6"/>
    </row>
    <row r="7" spans="2:8" s="6" customFormat="1" ht="15">
      <c r="B7" s="81" t="s">
        <v>83</v>
      </c>
      <c r="C7" s="125">
        <v>0.03</v>
      </c>
      <c r="D7" s="7">
        <v>3.932</v>
      </c>
      <c r="E7" s="125">
        <f aca="true" t="shared" si="0" ref="E7:F9">C7*39.3683</f>
        <v>1.1810489999999998</v>
      </c>
      <c r="F7" s="13">
        <f t="shared" si="0"/>
        <v>154.7961556</v>
      </c>
      <c r="G7" s="29"/>
      <c r="H7" s="29"/>
    </row>
    <row r="8" spans="2:8" s="6" customFormat="1" ht="15">
      <c r="B8" s="81" t="s">
        <v>87</v>
      </c>
      <c r="C8" s="125">
        <v>0.032</v>
      </c>
      <c r="D8" s="110">
        <v>4.012</v>
      </c>
      <c r="E8" s="125">
        <f t="shared" si="0"/>
        <v>1.2597856</v>
      </c>
      <c r="F8" s="13">
        <f t="shared" si="0"/>
        <v>157.9456196</v>
      </c>
      <c r="G8" s="27"/>
      <c r="H8" s="27"/>
    </row>
    <row r="9" spans="2:17" s="6" customFormat="1" ht="15">
      <c r="B9" s="28" t="s">
        <v>98</v>
      </c>
      <c r="C9" s="125">
        <v>0.032</v>
      </c>
      <c r="D9" s="7">
        <v>4.086</v>
      </c>
      <c r="E9" s="125">
        <f t="shared" si="0"/>
        <v>1.2597856</v>
      </c>
      <c r="F9" s="13">
        <f t="shared" si="0"/>
        <v>160.8588738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1" t="s">
        <v>7</v>
      </c>
      <c r="D11" s="131"/>
      <c r="E11" s="129" t="s">
        <v>6</v>
      </c>
      <c r="F11" s="130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85</v>
      </c>
      <c r="C12" s="73">
        <v>0.46</v>
      </c>
      <c r="D12" s="80">
        <v>162.75</v>
      </c>
      <c r="E12" s="73">
        <f>C12/D75</f>
        <v>0.5043306654972043</v>
      </c>
      <c r="F12" s="109">
        <f>D12/D75</f>
        <v>178.43438219493476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84</v>
      </c>
      <c r="C13" s="73">
        <v>0.3</v>
      </c>
      <c r="D13" s="80">
        <v>168.25</v>
      </c>
      <c r="E13" s="73">
        <f>C13/D75</f>
        <v>0.3289113035851332</v>
      </c>
      <c r="F13" s="109">
        <f>D13/D75</f>
        <v>184.46442276066222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92</v>
      </c>
      <c r="C14" s="124">
        <v>0</v>
      </c>
      <c r="D14" s="80">
        <v>173</v>
      </c>
      <c r="E14" s="124">
        <f>C14/D75</f>
        <v>0</v>
      </c>
      <c r="F14" s="109">
        <f>D14/D75</f>
        <v>189.67218506742682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29" t="s">
        <v>5</v>
      </c>
      <c r="D16" s="130"/>
      <c r="E16" s="131" t="s">
        <v>6</v>
      </c>
      <c r="F16" s="131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83</v>
      </c>
      <c r="C17" s="84">
        <v>0.104</v>
      </c>
      <c r="D17" s="7">
        <v>5.234</v>
      </c>
      <c r="E17" s="84">
        <f aca="true" t="shared" si="1" ref="E17:F19">C17*36.7437</f>
        <v>3.8213447999999994</v>
      </c>
      <c r="F17" s="13">
        <f t="shared" si="1"/>
        <v>192.3165258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87</v>
      </c>
      <c r="C18" s="84">
        <v>0.096</v>
      </c>
      <c r="D18" s="7">
        <v>5.282</v>
      </c>
      <c r="E18" s="84">
        <f t="shared" si="1"/>
        <v>3.5273952</v>
      </c>
      <c r="F18" s="13">
        <f t="shared" si="1"/>
        <v>194.0802234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98</v>
      </c>
      <c r="C19" s="84">
        <v>0.094</v>
      </c>
      <c r="D19" s="7">
        <v>5.374</v>
      </c>
      <c r="E19" s="84">
        <f t="shared" si="1"/>
        <v>3.4539077999999996</v>
      </c>
      <c r="F19" s="13">
        <f t="shared" si="1"/>
        <v>197.46064379999996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1" t="s">
        <v>9</v>
      </c>
      <c r="D21" s="131"/>
      <c r="E21" s="129" t="s">
        <v>10</v>
      </c>
      <c r="F21" s="130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90</v>
      </c>
      <c r="C22" s="73">
        <v>1.66</v>
      </c>
      <c r="D22" s="109">
        <v>192.5</v>
      </c>
      <c r="E22" s="73">
        <f>C22/D75</f>
        <v>1.819975879837737</v>
      </c>
      <c r="F22" s="109">
        <f>D22/D75</f>
        <v>211.05141980046048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91</v>
      </c>
      <c r="C23" s="73">
        <v>1.42</v>
      </c>
      <c r="D23" s="80">
        <v>190.25</v>
      </c>
      <c r="E23" s="73">
        <f>C23/D75</f>
        <v>1.5568468369696304</v>
      </c>
      <c r="F23" s="109">
        <f>D23/D75</f>
        <v>208.58458502357198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97</v>
      </c>
      <c r="C24" s="73">
        <v>1.42</v>
      </c>
      <c r="D24" s="80">
        <v>191.5</v>
      </c>
      <c r="E24" s="73">
        <f>C24/D75</f>
        <v>1.5568468369696304</v>
      </c>
      <c r="F24" s="109">
        <f>D24/D75</f>
        <v>209.95504878851003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31" t="s">
        <v>12</v>
      </c>
      <c r="D26" s="131"/>
      <c r="E26" s="131" t="s">
        <v>10</v>
      </c>
      <c r="F26" s="131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90</v>
      </c>
      <c r="C27" s="73">
        <v>0.47</v>
      </c>
      <c r="D27" s="13">
        <v>370</v>
      </c>
      <c r="E27" s="73">
        <f>C27/D75</f>
        <v>0.5152943756167087</v>
      </c>
      <c r="F27" s="109">
        <f>D27/D75</f>
        <v>405.6572744216643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84</v>
      </c>
      <c r="C28" s="73">
        <v>0.7</v>
      </c>
      <c r="D28" s="13">
        <v>355</v>
      </c>
      <c r="E28" s="73">
        <f>C28/$D$75</f>
        <v>0.7674597083653107</v>
      </c>
      <c r="F28" s="109">
        <f>D28/$D$75</f>
        <v>389.2117092424076</v>
      </c>
      <c r="G28" s="27"/>
      <c r="H28" s="27"/>
      <c r="I28" s="75"/>
      <c r="J28" s="121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88</v>
      </c>
      <c r="C29" s="73">
        <v>0.62</v>
      </c>
      <c r="D29" s="102">
        <v>358</v>
      </c>
      <c r="E29" s="73">
        <f>C29/$D$75</f>
        <v>0.6797500274092753</v>
      </c>
      <c r="F29" s="109">
        <f>D29/$D$75</f>
        <v>392.50082227825897</v>
      </c>
      <c r="G29" s="27"/>
      <c r="H29" s="27"/>
      <c r="I29" s="75"/>
      <c r="J29" s="121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20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32" t="s">
        <v>5</v>
      </c>
      <c r="D31" s="133"/>
      <c r="E31" s="132" t="s">
        <v>6</v>
      </c>
      <c r="F31" s="133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83</v>
      </c>
      <c r="C32" s="125">
        <v>0.004</v>
      </c>
      <c r="D32" s="115">
        <v>2.82</v>
      </c>
      <c r="E32" s="125">
        <f aca="true" t="shared" si="2" ref="E32:F34">C32*58.0164</f>
        <v>0.23206559999999998</v>
      </c>
      <c r="F32" s="109">
        <f t="shared" si="2"/>
        <v>163.606248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87</v>
      </c>
      <c r="C33" s="125">
        <v>0.002</v>
      </c>
      <c r="D33" s="115">
        <v>2.822</v>
      </c>
      <c r="E33" s="125">
        <f t="shared" si="2"/>
        <v>0.11603279999999999</v>
      </c>
      <c r="F33" s="109">
        <f t="shared" si="2"/>
        <v>163.7222808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98</v>
      </c>
      <c r="C34" s="144">
        <v>0</v>
      </c>
      <c r="D34" s="115">
        <v>2.846</v>
      </c>
      <c r="E34" s="144">
        <f t="shared" si="2"/>
        <v>0</v>
      </c>
      <c r="F34" s="109">
        <f t="shared" si="2"/>
        <v>165.11467439999998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32" t="s">
        <v>5</v>
      </c>
      <c r="D36" s="133"/>
      <c r="E36" s="132" t="s">
        <v>6</v>
      </c>
      <c r="F36" s="133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83</v>
      </c>
      <c r="C37" s="84">
        <v>0.016</v>
      </c>
      <c r="D37" s="115">
        <v>9.816</v>
      </c>
      <c r="E37" s="84">
        <f aca="true" t="shared" si="3" ref="E37:F39">C37*36.7437</f>
        <v>0.5878992</v>
      </c>
      <c r="F37" s="109">
        <f t="shared" si="3"/>
        <v>360.6761592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87</v>
      </c>
      <c r="C38" s="84">
        <v>0.014</v>
      </c>
      <c r="D38" s="115">
        <v>9.864</v>
      </c>
      <c r="E38" s="84">
        <f t="shared" si="3"/>
        <v>0.5144118</v>
      </c>
      <c r="F38" s="109">
        <f t="shared" si="3"/>
        <v>362.4398568</v>
      </c>
      <c r="G38" s="29"/>
      <c r="H38" s="27"/>
      <c r="K38" s="26"/>
      <c r="L38" s="26"/>
      <c r="M38" s="26"/>
    </row>
    <row r="39" spans="2:13" s="6" customFormat="1" ht="15">
      <c r="B39" s="28" t="s">
        <v>98</v>
      </c>
      <c r="C39" s="84">
        <v>0.012</v>
      </c>
      <c r="D39" s="115">
        <v>9.854</v>
      </c>
      <c r="E39" s="84">
        <f t="shared" si="3"/>
        <v>0.4409244</v>
      </c>
      <c r="F39" s="109">
        <f t="shared" si="3"/>
        <v>362.0724197999999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2" t="s">
        <v>16</v>
      </c>
      <c r="D41" s="133"/>
      <c r="E41" s="132" t="s">
        <v>6</v>
      </c>
      <c r="F41" s="133"/>
      <c r="G41" s="33"/>
      <c r="H41" s="33"/>
      <c r="I41" s="25"/>
      <c r="J41" s="6"/>
    </row>
    <row r="42" spans="2:13" s="25" customFormat="1" ht="15.75" thickBot="1">
      <c r="B42" s="81" t="s">
        <v>83</v>
      </c>
      <c r="C42" s="119">
        <v>1</v>
      </c>
      <c r="D42" s="116">
        <v>326.3</v>
      </c>
      <c r="E42" s="119">
        <f aca="true" t="shared" si="4" ref="E42:F44">C42*1.1023</f>
        <v>1.1023</v>
      </c>
      <c r="F42" s="116">
        <f t="shared" si="4"/>
        <v>359.68049</v>
      </c>
      <c r="G42" s="29"/>
      <c r="H42" s="27"/>
      <c r="K42" s="6"/>
      <c r="L42" s="6"/>
      <c r="M42" s="6"/>
    </row>
    <row r="43" spans="2:19" s="25" customFormat="1" ht="15.75" thickBot="1">
      <c r="B43" s="81" t="s">
        <v>87</v>
      </c>
      <c r="C43" s="119">
        <v>0.7</v>
      </c>
      <c r="D43" s="116">
        <v>324.2</v>
      </c>
      <c r="E43" s="119">
        <f t="shared" si="4"/>
        <v>0.77161</v>
      </c>
      <c r="F43" s="116">
        <f t="shared" si="4"/>
        <v>357.36566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98</v>
      </c>
      <c r="C44" s="119">
        <v>0.5</v>
      </c>
      <c r="D44" s="116">
        <v>322.5</v>
      </c>
      <c r="E44" s="119">
        <f t="shared" si="4"/>
        <v>0.55115</v>
      </c>
      <c r="F44" s="116">
        <f t="shared" si="4"/>
        <v>355.49175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32" t="s">
        <v>18</v>
      </c>
      <c r="D46" s="133"/>
      <c r="E46" s="132" t="s">
        <v>19</v>
      </c>
      <c r="F46" s="133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83</v>
      </c>
      <c r="C47" s="73">
        <v>0.04</v>
      </c>
      <c r="D47" s="109">
        <v>31.11</v>
      </c>
      <c r="E47" s="73">
        <f aca="true" t="shared" si="5" ref="E47:F49">C47/454*1000</f>
        <v>0.0881057268722467</v>
      </c>
      <c r="F47" s="109">
        <f t="shared" si="5"/>
        <v>68.52422907488986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87</v>
      </c>
      <c r="C48" s="73">
        <v>0.04</v>
      </c>
      <c r="D48" s="109">
        <v>31.32</v>
      </c>
      <c r="E48" s="73">
        <f t="shared" si="5"/>
        <v>0.0881057268722467</v>
      </c>
      <c r="F48" s="109">
        <f t="shared" si="5"/>
        <v>68.98678414096916</v>
      </c>
      <c r="G48" s="27"/>
      <c r="H48" s="27"/>
      <c r="I48" s="6"/>
      <c r="J48" s="123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98</v>
      </c>
      <c r="C49" s="73">
        <v>0.04</v>
      </c>
      <c r="D49" s="109">
        <v>31.37</v>
      </c>
      <c r="E49" s="73">
        <f t="shared" si="5"/>
        <v>0.0881057268722467</v>
      </c>
      <c r="F49" s="109">
        <f t="shared" si="5"/>
        <v>69.09691629955947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5.75" thickBot="1">
      <c r="B50" s="28"/>
      <c r="C50" s="103"/>
      <c r="D50" s="105"/>
      <c r="E50" s="103"/>
      <c r="F50" s="102"/>
      <c r="G50" s="27"/>
      <c r="H50" s="27"/>
      <c r="I50" s="6"/>
      <c r="J50" s="93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32" t="s">
        <v>21</v>
      </c>
      <c r="D51" s="133"/>
      <c r="E51" s="132" t="s">
        <v>6</v>
      </c>
      <c r="F51" s="133"/>
      <c r="G51" s="27"/>
      <c r="H51" s="27"/>
      <c r="I51" s="6"/>
      <c r="J51" s="75"/>
      <c r="K51" s="93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83</v>
      </c>
      <c r="C52" s="122">
        <v>0.095</v>
      </c>
      <c r="D52" s="115">
        <v>11.125</v>
      </c>
      <c r="E52" s="122">
        <f aca="true" t="shared" si="6" ref="E52:F54">C52*22.0462</f>
        <v>2.094389</v>
      </c>
      <c r="F52" s="109">
        <f t="shared" si="6"/>
        <v>245.263975</v>
      </c>
      <c r="G52" s="29"/>
      <c r="H52" s="27"/>
      <c r="I52" s="93"/>
      <c r="J52" s="75"/>
      <c r="K52" s="75"/>
      <c r="L52" s="93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87</v>
      </c>
      <c r="C53" s="122">
        <v>0.095</v>
      </c>
      <c r="D53" s="115">
        <v>11.365</v>
      </c>
      <c r="E53" s="122">
        <f t="shared" si="6"/>
        <v>2.094389</v>
      </c>
      <c r="F53" s="109">
        <f t="shared" si="6"/>
        <v>250.555063</v>
      </c>
      <c r="G53" s="27"/>
      <c r="H53" s="27"/>
      <c r="I53" s="94"/>
      <c r="J53" s="75"/>
      <c r="K53" s="75"/>
      <c r="L53" s="75"/>
      <c r="M53" s="93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98</v>
      </c>
      <c r="C54" s="122">
        <v>0.08</v>
      </c>
      <c r="D54" s="115">
        <v>11.49</v>
      </c>
      <c r="E54" s="122">
        <f t="shared" si="6"/>
        <v>1.763696</v>
      </c>
      <c r="F54" s="109">
        <f t="shared" si="6"/>
        <v>253.310838</v>
      </c>
      <c r="G54" s="27"/>
      <c r="H54" s="27"/>
      <c r="I54" s="94"/>
      <c r="J54" s="75"/>
      <c r="K54" s="75"/>
      <c r="L54" s="75"/>
      <c r="M54" s="75"/>
      <c r="N54" s="93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75"/>
      <c r="O55" s="93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32" t="s">
        <v>23</v>
      </c>
      <c r="D56" s="133"/>
      <c r="E56" s="132" t="s">
        <v>24</v>
      </c>
      <c r="F56" s="133"/>
      <c r="H56" s="27"/>
      <c r="I56" s="93"/>
      <c r="J56" s="75"/>
      <c r="K56" s="75"/>
      <c r="L56" s="75"/>
      <c r="M56" s="75"/>
      <c r="N56" s="75"/>
      <c r="O56" s="75"/>
      <c r="P56" s="93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89</v>
      </c>
      <c r="C57" s="119">
        <v>0.002</v>
      </c>
      <c r="D57" s="115">
        <v>1.511</v>
      </c>
      <c r="E57" s="119">
        <f aca="true" t="shared" si="7" ref="E57:F59">C57/3.785</f>
        <v>0.0005284015852047556</v>
      </c>
      <c r="F57" s="109">
        <f t="shared" si="7"/>
        <v>0.3992073976221928</v>
      </c>
      <c r="G57" s="29"/>
      <c r="H57" s="27"/>
      <c r="I57" s="93"/>
      <c r="J57" s="75"/>
      <c r="K57" s="75"/>
      <c r="L57" s="75"/>
      <c r="M57" s="75"/>
      <c r="N57" s="75"/>
      <c r="O57" s="75"/>
      <c r="P57" s="75"/>
      <c r="Q57" s="93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86</v>
      </c>
      <c r="C58" s="119">
        <v>0.001</v>
      </c>
      <c r="D58" s="115">
        <v>1.518</v>
      </c>
      <c r="E58" s="119">
        <f t="shared" si="7"/>
        <v>0.0002642007926023778</v>
      </c>
      <c r="F58" s="109">
        <f t="shared" si="7"/>
        <v>0.4010568031704095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93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93</v>
      </c>
      <c r="C59" s="119">
        <v>0.002</v>
      </c>
      <c r="D59" s="115">
        <v>1.507</v>
      </c>
      <c r="E59" s="119">
        <f t="shared" si="7"/>
        <v>0.0005284015852047556</v>
      </c>
      <c r="F59" s="109">
        <f t="shared" si="7"/>
        <v>0.3981505944517833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93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75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32" t="s">
        <v>26</v>
      </c>
      <c r="D61" s="133"/>
      <c r="E61" s="132" t="s">
        <v>27</v>
      </c>
      <c r="F61" s="133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81" t="s">
        <v>82</v>
      </c>
      <c r="C62" s="122">
        <v>0.4</v>
      </c>
      <c r="D62" s="117">
        <v>1.045</v>
      </c>
      <c r="E62" s="122">
        <f>C62/454*100</f>
        <v>0.0881057268722467</v>
      </c>
      <c r="F62" s="118">
        <f>D62/454*1000</f>
        <v>2.301762114537445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89</v>
      </c>
      <c r="C63" s="119">
        <v>1</v>
      </c>
      <c r="D63" s="117">
        <v>1.015</v>
      </c>
      <c r="E63" s="119">
        <f>C63/454*100</f>
        <v>0.22026431718061676</v>
      </c>
      <c r="F63" s="118">
        <f>D63/454*1000</f>
        <v>2.2356828193832596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94</v>
      </c>
      <c r="C64" s="119">
        <v>0.5</v>
      </c>
      <c r="D64" s="117">
        <v>1.025</v>
      </c>
      <c r="E64" s="119">
        <f>C64/454*100</f>
        <v>0.11013215859030838</v>
      </c>
      <c r="F64" s="118">
        <f>D64/454*1000</f>
        <v>2.2577092511013213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43" t="s">
        <v>26</v>
      </c>
      <c r="D66" s="143"/>
      <c r="E66" s="132" t="s">
        <v>29</v>
      </c>
      <c r="F66" s="133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95</v>
      </c>
      <c r="C67" s="84">
        <v>0.0029</v>
      </c>
      <c r="D67" s="114">
        <v>0.1245</v>
      </c>
      <c r="E67" s="84">
        <f>C67/454*1000000</f>
        <v>6.387665198237885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96</v>
      </c>
      <c r="C68" s="84">
        <v>0.0027</v>
      </c>
      <c r="D68" s="114">
        <v>0.1265</v>
      </c>
      <c r="E68" s="84">
        <f>C68/454*1000000</f>
        <v>5.947136563876652</v>
      </c>
      <c r="F68" s="109">
        <f>D68/454*1000000</f>
        <v>278.6343612334802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1.0963</v>
      </c>
      <c r="F74" s="96">
        <v>0.0084</v>
      </c>
      <c r="G74" s="96">
        <v>1.4892</v>
      </c>
      <c r="H74" s="96">
        <v>1.0433</v>
      </c>
      <c r="I74" s="96">
        <v>0.8005</v>
      </c>
      <c r="J74" s="96">
        <v>0.7875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0.9121</v>
      </c>
      <c r="E75" s="97" t="s">
        <v>81</v>
      </c>
      <c r="F75" s="97">
        <v>0.0076</v>
      </c>
      <c r="G75" s="97">
        <v>1.3581</v>
      </c>
      <c r="H75" s="97">
        <v>0.9514</v>
      </c>
      <c r="I75" s="97">
        <v>0.7302</v>
      </c>
      <c r="J75" s="97">
        <v>0.7181</v>
      </c>
      <c r="K75" s="97">
        <v>0.1176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119.63</v>
      </c>
      <c r="E76" s="96">
        <v>131.19</v>
      </c>
      <c r="F76" s="96" t="s">
        <v>81</v>
      </c>
      <c r="G76" s="96">
        <v>178.16</v>
      </c>
      <c r="H76" s="96">
        <v>124.814</v>
      </c>
      <c r="I76" s="96">
        <v>95.776</v>
      </c>
      <c r="J76" s="96">
        <v>94.193</v>
      </c>
      <c r="K76" s="96">
        <v>15.4287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0.6715</v>
      </c>
      <c r="E77" s="97">
        <v>0.7363</v>
      </c>
      <c r="F77" s="97">
        <v>0.0056</v>
      </c>
      <c r="G77" s="97" t="s">
        <v>81</v>
      </c>
      <c r="H77" s="97">
        <v>0.7006</v>
      </c>
      <c r="I77" s="97">
        <v>0.5376</v>
      </c>
      <c r="J77" s="97">
        <v>0.5288</v>
      </c>
      <c r="K77" s="97">
        <v>0.0866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0.9584</v>
      </c>
      <c r="E78" s="96">
        <v>1.0509</v>
      </c>
      <c r="F78" s="96">
        <v>0.008</v>
      </c>
      <c r="G78" s="96">
        <v>1.4273</v>
      </c>
      <c r="H78" s="96" t="s">
        <v>81</v>
      </c>
      <c r="I78" s="96">
        <v>0.7673</v>
      </c>
      <c r="J78" s="96">
        <v>0.7547</v>
      </c>
      <c r="K78" s="96">
        <v>0.1236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1.2491</v>
      </c>
      <c r="E79" s="97">
        <v>1.3697</v>
      </c>
      <c r="F79" s="97">
        <v>0.0104</v>
      </c>
      <c r="G79" s="97">
        <v>1.8602</v>
      </c>
      <c r="H79" s="97">
        <v>1.3033</v>
      </c>
      <c r="I79" s="97" t="s">
        <v>81</v>
      </c>
      <c r="J79" s="97">
        <v>0.9835</v>
      </c>
      <c r="K79" s="97">
        <v>0.1611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1.2699</v>
      </c>
      <c r="E80" s="96">
        <v>1.3926</v>
      </c>
      <c r="F80" s="96">
        <v>0.0106</v>
      </c>
      <c r="G80" s="96">
        <v>1.8915</v>
      </c>
      <c r="H80" s="96">
        <v>1.325</v>
      </c>
      <c r="I80" s="96">
        <v>1.0169</v>
      </c>
      <c r="J80" s="96" t="s">
        <v>81</v>
      </c>
      <c r="K80" s="96">
        <v>0.1638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7.7547</v>
      </c>
      <c r="E81" s="97">
        <v>8.5032</v>
      </c>
      <c r="F81" s="97">
        <v>0.0648</v>
      </c>
      <c r="G81" s="97">
        <v>11.5483</v>
      </c>
      <c r="H81" s="97">
        <v>8.0906</v>
      </c>
      <c r="I81" s="97">
        <v>6.2078</v>
      </c>
      <c r="J81" s="97">
        <v>6.1058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40" t="s">
        <v>63</v>
      </c>
      <c r="C101" s="135"/>
      <c r="D101" s="135"/>
      <c r="E101" s="135"/>
      <c r="F101" s="135"/>
    </row>
    <row r="102" spans="2:6" ht="15">
      <c r="B102" s="134" t="s">
        <v>64</v>
      </c>
      <c r="C102" s="135"/>
      <c r="D102" s="135"/>
      <c r="E102" s="135"/>
      <c r="F102" s="135"/>
    </row>
    <row r="103" spans="2:6" ht="78" customHeight="1">
      <c r="B103" s="134" t="s">
        <v>65</v>
      </c>
      <c r="C103" s="135"/>
      <c r="D103" s="135"/>
      <c r="E103" s="135"/>
      <c r="F103" s="135"/>
    </row>
    <row r="104" spans="2:6" ht="15">
      <c r="B104" s="134" t="s">
        <v>66</v>
      </c>
      <c r="C104" s="135"/>
      <c r="D104" s="135"/>
      <c r="E104" s="135"/>
      <c r="F104" s="135"/>
    </row>
    <row r="105" spans="2:6" ht="15">
      <c r="B105" s="134" t="s">
        <v>67</v>
      </c>
      <c r="C105" s="135"/>
      <c r="D105" s="135"/>
      <c r="E105" s="135"/>
      <c r="F105" s="135"/>
    </row>
    <row r="106" spans="2:6" ht="15">
      <c r="B106" s="134" t="s">
        <v>68</v>
      </c>
      <c r="C106" s="135"/>
      <c r="D106" s="135"/>
      <c r="E106" s="135"/>
      <c r="F106" s="135"/>
    </row>
    <row r="107" spans="2:6" ht="15">
      <c r="B107" s="134" t="s">
        <v>69</v>
      </c>
      <c r="C107" s="135"/>
      <c r="D107" s="135"/>
      <c r="E107" s="135"/>
      <c r="F107" s="135"/>
    </row>
    <row r="108" spans="2:6" ht="15">
      <c r="B108" s="136" t="s">
        <v>70</v>
      </c>
      <c r="C108" s="135"/>
      <c r="D108" s="135"/>
      <c r="E108" s="135"/>
      <c r="F108" s="135"/>
    </row>
    <row r="110" spans="2:6" ht="15.75">
      <c r="B110" s="52" t="s">
        <v>71</v>
      </c>
      <c r="C110" s="137"/>
      <c r="D110" s="138"/>
      <c r="E110" s="138"/>
      <c r="F110" s="139"/>
    </row>
    <row r="111" spans="2:6" ht="30.75" customHeight="1">
      <c r="B111" s="52" t="s">
        <v>72</v>
      </c>
      <c r="C111" s="141" t="s">
        <v>73</v>
      </c>
      <c r="D111" s="141"/>
      <c r="E111" s="141" t="s">
        <v>74</v>
      </c>
      <c r="F111" s="141"/>
    </row>
    <row r="112" spans="2:6" ht="30.75" customHeight="1">
      <c r="B112" s="52" t="s">
        <v>75</v>
      </c>
      <c r="C112" s="141" t="s">
        <v>76</v>
      </c>
      <c r="D112" s="141"/>
      <c r="E112" s="141" t="s">
        <v>77</v>
      </c>
      <c r="F112" s="141"/>
    </row>
    <row r="113" spans="2:6" ht="15" customHeight="1">
      <c r="B113" s="142" t="s">
        <v>78</v>
      </c>
      <c r="C113" s="141" t="s">
        <v>79</v>
      </c>
      <c r="D113" s="141"/>
      <c r="E113" s="141" t="s">
        <v>80</v>
      </c>
      <c r="F113" s="141"/>
    </row>
    <row r="114" spans="2:6" ht="15">
      <c r="B114" s="142"/>
      <c r="C114" s="141"/>
      <c r="D114" s="141"/>
      <c r="E114" s="141"/>
      <c r="F114" s="141"/>
    </row>
  </sheetData>
  <sheetProtection/>
  <mergeCells count="43"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2015-03-25T08:48:25Z</dcterms:modified>
  <cp:category/>
  <cp:version/>
  <cp:contentType/>
  <cp:contentStatus/>
</cp:coreProperties>
</file>