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<sst xmlns="http://schemas.openxmlformats.org/spreadsheetml/2006/main" count="158" uniqueCount="106">
  <si>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</si>
  <si>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</si>
  <si>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</si>
  <si>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</si>
  <si>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</si>
  <si>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</si>
  <si>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</si>
  <si>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</si>
  <si>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</si>
  <si>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</si>
  <si>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</si>
  <si>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</si>
  <si>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</si>
  <si>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</si>
  <si>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</si>
  <si>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</si>
  <si>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</si>
  <si>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</si>
  <si>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</si>
  <si>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</si>
  <si>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</si>
  <si>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</si>
  <si>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</si>
  <si>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</si>
  <si>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</si>
  <si>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</si>
  <si>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</si>
  <si>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</si>
  <si>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</si>
  <si>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</si>
  <si>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</si>
  <si>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</si>
  <si>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</si>
  <si>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</si>
  <si>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</si>
  <si>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</si>
  <si>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</si>
  <si>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</si>
  <si>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</si>
  <si>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</si>
  <si>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</si>
  <si>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</si>
  <si>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</si>
  <si>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</si>
  <si>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</si>
  <si>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</si>
  <si>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</si>
  <si>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</si>
  <si>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</si>
  <si>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</si>
  <si>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</si>
  <si>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</si>
  <si>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</si>
  <si>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</si>
  <si>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</si>
  <si>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</si>
  <si>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</si>
  <si>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</si>
  <si>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</si>
  <si>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</si>
  <si>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</si>
  <si>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</si>
  <si>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</si>
  <si>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</si>
  <si>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</si>
  <si>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</si>
  <si>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</si>
  <si>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</si>
  <si>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</si>
  <si>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</si>
  <si>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</si>
  <si>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</si>
  <si>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</si>
  <si>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</si>
  <si>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</si>
  <si>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</si>
  <si>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</si>
  <si>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</si>
  <si>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</si>
  <si>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</si>
  <si>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</si>
  <si>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</si>
  <si>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</si>
  <si>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</si>
  <si>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</si>
  <si>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</si>
  <si>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-Березень '17</t>
  </si>
  <si>
    <t>CME -Травень '17</t>
  </si>
  <si>
    <t>CME - Березень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</si>
  <si>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</si>
  <si>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</si>
  <si>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</si>
  <si>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</si>
  <si>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</si>
  <si>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</si>
  <si>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</si>
  <si>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</si>
  <si>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</si>
  <si>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</si>
  <si>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</si>
  <si>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Euronext - Вересень '17 (€/МT)</t>
  </si>
  <si>
    <t>TOCOM - Червень '17 (¥/МT)</t>
  </si>
  <si>
    <t>CME - Квітень '17</t>
  </si>
  <si>
    <t>Euronext - Листопад '17 (€/МT)</t>
  </si>
  <si>
    <t>TOCOM - Вересень '17 (¥/МT)</t>
  </si>
  <si>
    <t>24 лютого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</si>
</sst>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7" fontId="7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8" t="s">
        <v>105</v>
      </c>
      <c r="D4" s="169"/>
      <c r="E4" s="169"/>
      <c r="F4" s="17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4" t="s">
        <v>5</v>
      </c>
      <c r="D6" s="165"/>
      <c r="E6" s="163" t="s">
        <v>6</v>
      </c>
      <c r="F6" s="163"/>
      <c r="G6"/>
      <c r="H6"/>
      <c r="I6"/>
    </row>
    <row r="7" spans="2:6" s="6" customFormat="1" ht="15">
      <c r="B7" s="25" t="s">
        <v>88</v>
      </c>
      <c r="C7" s="138">
        <v>0.014</v>
      </c>
      <c r="D7" s="14">
        <v>3.65</v>
      </c>
      <c r="E7" s="138">
        <f aca="true" t="shared" si="0" ref="E7:F9">C7*39.3683</f>
        <v>0.5511562</v>
      </c>
      <c r="F7" s="13">
        <f t="shared" si="0"/>
        <v>143.69429499999998</v>
      </c>
    </row>
    <row r="8" spans="2:6" s="6" customFormat="1" ht="15">
      <c r="B8" s="25" t="s">
        <v>91</v>
      </c>
      <c r="C8" s="138">
        <v>0.016</v>
      </c>
      <c r="D8" s="14">
        <v>3.712</v>
      </c>
      <c r="E8" s="138">
        <f t="shared" si="0"/>
        <v>0.6298928</v>
      </c>
      <c r="F8" s="13">
        <f t="shared" si="0"/>
        <v>146.1351296</v>
      </c>
    </row>
    <row r="9" spans="2:17" s="6" customFormat="1" ht="15">
      <c r="B9" s="25" t="s">
        <v>97</v>
      </c>
      <c r="C9" s="138">
        <v>0.014</v>
      </c>
      <c r="D9" s="14">
        <v>3.79</v>
      </c>
      <c r="E9" s="138">
        <f t="shared" si="0"/>
        <v>0.5511562</v>
      </c>
      <c r="F9" s="13">
        <f t="shared" si="0"/>
        <v>149.20585699999998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3" t="s">
        <v>7</v>
      </c>
      <c r="D11" s="163"/>
      <c r="E11" s="164" t="s">
        <v>6</v>
      </c>
      <c r="F11" s="165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89</v>
      </c>
      <c r="C12" s="139">
        <v>1.01</v>
      </c>
      <c r="D12" s="13">
        <v>170.75</v>
      </c>
      <c r="E12" s="139">
        <f>C12/$D$86</f>
        <v>1.068443880249656</v>
      </c>
      <c r="F12" s="78">
        <f>D12/D86</f>
        <v>180.63048767587009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96</v>
      </c>
      <c r="C13" s="139">
        <v>0.29</v>
      </c>
      <c r="D13" s="13">
        <v>174.5</v>
      </c>
      <c r="E13" s="139">
        <f>C13/$D$86</f>
        <v>0.3067809161112874</v>
      </c>
      <c r="F13" s="78">
        <f>D13/D86</f>
        <v>184.59748228075742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94</v>
      </c>
      <c r="C14" s="139">
        <v>0.42</v>
      </c>
      <c r="D14" s="13">
        <v>177</v>
      </c>
      <c r="E14" s="139">
        <f>C14/$D$86</f>
        <v>0.44430339574738176</v>
      </c>
      <c r="F14" s="78">
        <f>D14/D86</f>
        <v>187.2421453506823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3" t="s">
        <v>83</v>
      </c>
      <c r="D16" s="163"/>
      <c r="E16" s="164" t="s">
        <v>6</v>
      </c>
      <c r="F16" s="165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99</v>
      </c>
      <c r="C17" s="139">
        <v>240</v>
      </c>
      <c r="D17" s="101">
        <v>21120</v>
      </c>
      <c r="E17" s="139">
        <f aca="true" t="shared" si="1" ref="E17:F19">C17/$D$87</f>
        <v>2.1386562110140797</v>
      </c>
      <c r="F17" s="78">
        <f t="shared" si="1"/>
        <v>188.201746569239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98</v>
      </c>
      <c r="C18" s="139">
        <v>260</v>
      </c>
      <c r="D18" s="101">
        <v>21200</v>
      </c>
      <c r="E18" s="139">
        <f t="shared" si="1"/>
        <v>2.3168775619319195</v>
      </c>
      <c r="F18" s="78">
        <f t="shared" si="1"/>
        <v>188.91463197291034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104</v>
      </c>
      <c r="C19" s="139">
        <v>150</v>
      </c>
      <c r="D19" s="101">
        <v>21900</v>
      </c>
      <c r="E19" s="139">
        <f t="shared" si="1"/>
        <v>1.3366601318837996</v>
      </c>
      <c r="F19" s="78">
        <f t="shared" si="1"/>
        <v>195.15237925503476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143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4" t="s">
        <v>5</v>
      </c>
      <c r="D21" s="165"/>
      <c r="E21" s="163" t="s">
        <v>6</v>
      </c>
      <c r="F21" s="163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88</v>
      </c>
      <c r="C22" s="138">
        <v>0.066</v>
      </c>
      <c r="D22" s="14">
        <v>4.31</v>
      </c>
      <c r="E22" s="138">
        <f aca="true" t="shared" si="2" ref="E22:F24">C22*36.7437</f>
        <v>2.4250841999999997</v>
      </c>
      <c r="F22" s="13">
        <f t="shared" si="2"/>
        <v>158.36534699999999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91</v>
      </c>
      <c r="C23" s="138">
        <v>0.054</v>
      </c>
      <c r="D23" s="14">
        <v>4.454</v>
      </c>
      <c r="E23" s="138">
        <f t="shared" si="2"/>
        <v>1.9841597999999998</v>
      </c>
      <c r="F23" s="13">
        <f t="shared" si="2"/>
        <v>163.6564398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97</v>
      </c>
      <c r="C24" s="138">
        <v>0.05</v>
      </c>
      <c r="D24" s="105">
        <v>4.616</v>
      </c>
      <c r="E24" s="138">
        <f t="shared" si="2"/>
        <v>1.8371849999999998</v>
      </c>
      <c r="F24" s="13">
        <f t="shared" si="2"/>
        <v>169.60891919999997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63" t="s">
        <v>9</v>
      </c>
      <c r="D26" s="163"/>
      <c r="E26" s="164" t="s">
        <v>10</v>
      </c>
      <c r="F26" s="165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89</v>
      </c>
      <c r="C27" s="142">
        <v>0.29</v>
      </c>
      <c r="D27" s="78">
        <v>172.5</v>
      </c>
      <c r="E27" s="142">
        <f>C27/$D$86</f>
        <v>0.3067809161112874</v>
      </c>
      <c r="F27" s="78">
        <f>D27/D86</f>
        <v>182.4817518248175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90</v>
      </c>
      <c r="C28" s="139">
        <v>0.14</v>
      </c>
      <c r="D28" s="13">
        <v>174.75</v>
      </c>
      <c r="E28" s="139">
        <f>C28/$D$86</f>
        <v>0.14810113191579394</v>
      </c>
      <c r="F28" s="78">
        <f>D28/D86</f>
        <v>184.8619485877499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100</v>
      </c>
      <c r="C29" s="149">
        <v>0</v>
      </c>
      <c r="D29" s="13">
        <v>173.25</v>
      </c>
      <c r="E29" s="149">
        <f>C29/$D$86</f>
        <v>0</v>
      </c>
      <c r="F29" s="78">
        <f>D29/D86</f>
        <v>183.27515074579497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3" t="s">
        <v>12</v>
      </c>
      <c r="D31" s="163"/>
      <c r="E31" s="163" t="s">
        <v>10</v>
      </c>
      <c r="F31" s="16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90</v>
      </c>
      <c r="C32" s="139">
        <v>0.67</v>
      </c>
      <c r="D32" s="13">
        <v>410.25</v>
      </c>
      <c r="E32" s="139">
        <f>C32/$D$86</f>
        <v>0.7087697027398709</v>
      </c>
      <c r="F32" s="78">
        <f>D32/D86</f>
        <v>433.9892097746747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94</v>
      </c>
      <c r="C33" s="139">
        <v>0.72</v>
      </c>
      <c r="D33" s="13">
        <v>380.75</v>
      </c>
      <c r="E33" s="139">
        <f>C33/$D$86</f>
        <v>0.7616629641383688</v>
      </c>
      <c r="F33" s="78">
        <f>D33/$D$86</f>
        <v>402.78218554956095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103</v>
      </c>
      <c r="C34" s="139">
        <v>0.65</v>
      </c>
      <c r="D34" s="72">
        <v>383.75</v>
      </c>
      <c r="E34" s="139">
        <f>C34/$D$86</f>
        <v>0.6876123981804718</v>
      </c>
      <c r="F34" s="78">
        <f>D34/$D$86</f>
        <v>405.9557812334708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6" t="s">
        <v>5</v>
      </c>
      <c r="D36" s="157"/>
      <c r="E36" s="156" t="s">
        <v>6</v>
      </c>
      <c r="F36" s="157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88</v>
      </c>
      <c r="C37" s="138">
        <v>0.014</v>
      </c>
      <c r="D37" s="82">
        <v>2.516</v>
      </c>
      <c r="E37" s="138">
        <f aca="true" t="shared" si="3" ref="E37:F39">C37*58.0164</f>
        <v>0.8122296</v>
      </c>
      <c r="F37" s="78">
        <f t="shared" si="3"/>
        <v>145.9692624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91</v>
      </c>
      <c r="C38" s="138">
        <v>0.026</v>
      </c>
      <c r="D38" s="82">
        <v>2.5</v>
      </c>
      <c r="E38" s="138">
        <f t="shared" si="3"/>
        <v>1.5084263999999998</v>
      </c>
      <c r="F38" s="78">
        <f t="shared" si="3"/>
        <v>145.041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97</v>
      </c>
      <c r="C39" s="138">
        <v>0.024</v>
      </c>
      <c r="D39" s="82">
        <v>2.452</v>
      </c>
      <c r="E39" s="138">
        <f t="shared" si="3"/>
        <v>1.3923936</v>
      </c>
      <c r="F39" s="78">
        <f t="shared" si="3"/>
        <v>142.2562128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6" t="s">
        <v>5</v>
      </c>
      <c r="D41" s="157"/>
      <c r="E41" s="156" t="s">
        <v>6</v>
      </c>
      <c r="F41" s="157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88</v>
      </c>
      <c r="C42" s="143">
        <v>0.02</v>
      </c>
      <c r="D42" s="82">
        <v>10.14</v>
      </c>
      <c r="E42" s="143">
        <f aca="true" t="shared" si="4" ref="E42:F44">C42*36.7437</f>
        <v>0.7348739999999999</v>
      </c>
      <c r="F42" s="78">
        <f t="shared" si="4"/>
        <v>372.581118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91</v>
      </c>
      <c r="C43" s="143">
        <v>0.016</v>
      </c>
      <c r="D43" s="82">
        <v>10.25</v>
      </c>
      <c r="E43" s="143">
        <f t="shared" si="4"/>
        <v>0.5878992</v>
      </c>
      <c r="F43" s="78">
        <f t="shared" si="4"/>
        <v>376.62292499999995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97</v>
      </c>
      <c r="C44" s="143">
        <v>0.016</v>
      </c>
      <c r="D44" s="82">
        <v>10.34</v>
      </c>
      <c r="E44" s="143">
        <f t="shared" si="4"/>
        <v>0.5878992</v>
      </c>
      <c r="F44" s="78">
        <f t="shared" si="4"/>
        <v>379.92985799999997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3" t="s">
        <v>82</v>
      </c>
      <c r="D46" s="163"/>
      <c r="E46" s="164" t="s">
        <v>6</v>
      </c>
      <c r="F46" s="165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46">
        <v>0</v>
      </c>
      <c r="D47" s="102">
        <v>50450</v>
      </c>
      <c r="E47" s="147">
        <f aca="true" t="shared" si="5" ref="E47:F49">C47/$D$87</f>
        <v>0</v>
      </c>
      <c r="F47" s="78">
        <f t="shared" si="5"/>
        <v>449.5633576902513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101</v>
      </c>
      <c r="C48" s="171">
        <v>490</v>
      </c>
      <c r="D48" s="102">
        <v>48010</v>
      </c>
      <c r="E48" s="138">
        <f t="shared" si="5"/>
        <v>4.366423097487079</v>
      </c>
      <c r="F48" s="78">
        <f t="shared" si="5"/>
        <v>427.82035287827483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71">
        <v>90</v>
      </c>
      <c r="D49" s="102">
        <v>49910</v>
      </c>
      <c r="E49" s="138">
        <f t="shared" si="5"/>
        <v>0.8019960791302798</v>
      </c>
      <c r="F49" s="78">
        <f t="shared" si="5"/>
        <v>444.7513812154696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88</v>
      </c>
      <c r="C52" s="143">
        <v>0.5</v>
      </c>
      <c r="D52" s="83">
        <v>331.8</v>
      </c>
      <c r="E52" s="143">
        <f aca="true" t="shared" si="6" ref="E52:F54">C52*1.1023</f>
        <v>0.55115</v>
      </c>
      <c r="F52" s="83">
        <f t="shared" si="6"/>
        <v>365.74314000000004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91</v>
      </c>
      <c r="C53" s="143">
        <v>0.5</v>
      </c>
      <c r="D53" s="83">
        <v>338.9</v>
      </c>
      <c r="E53" s="143">
        <f t="shared" si="6"/>
        <v>0.55115</v>
      </c>
      <c r="F53" s="83">
        <f t="shared" si="6"/>
        <v>373.56946999999997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97</v>
      </c>
      <c r="C54" s="143">
        <v>0.4</v>
      </c>
      <c r="D54" s="123">
        <v>339.2</v>
      </c>
      <c r="E54" s="143">
        <f t="shared" si="6"/>
        <v>0.44092000000000003</v>
      </c>
      <c r="F54" s="83">
        <f t="shared" si="6"/>
        <v>373.90016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6" t="s">
        <v>18</v>
      </c>
      <c r="D56" s="157"/>
      <c r="E56" s="156" t="s">
        <v>19</v>
      </c>
      <c r="F56" s="157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88</v>
      </c>
      <c r="C57" s="142">
        <v>0.07</v>
      </c>
      <c r="D57" s="78">
        <v>32.38</v>
      </c>
      <c r="E57" s="142">
        <f aca="true" t="shared" si="7" ref="E57:F59">C57/454*1000</f>
        <v>0.15418502202643172</v>
      </c>
      <c r="F57" s="78">
        <f t="shared" si="7"/>
        <v>71.32158590308372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91</v>
      </c>
      <c r="C58" s="142">
        <v>0.08</v>
      </c>
      <c r="D58" s="78">
        <v>32.66</v>
      </c>
      <c r="E58" s="142">
        <f t="shared" si="7"/>
        <v>0.1762114537444934</v>
      </c>
      <c r="F58" s="78">
        <f t="shared" si="7"/>
        <v>71.93832599118942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97</v>
      </c>
      <c r="C59" s="142">
        <v>0.06</v>
      </c>
      <c r="D59" s="78">
        <v>32.92</v>
      </c>
      <c r="E59" s="142">
        <f t="shared" si="7"/>
        <v>0.13215859030837004</v>
      </c>
      <c r="F59" s="78">
        <f t="shared" si="7"/>
        <v>72.51101321585904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6" t="s">
        <v>21</v>
      </c>
      <c r="D61" s="157"/>
      <c r="E61" s="156" t="s">
        <v>6</v>
      </c>
      <c r="F61" s="157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88</v>
      </c>
      <c r="C62" s="138">
        <v>0.045</v>
      </c>
      <c r="D62" s="82">
        <v>9.435</v>
      </c>
      <c r="E62" s="138">
        <f aca="true" t="shared" si="8" ref="E62:F64">C62*22.026</f>
        <v>0.99117</v>
      </c>
      <c r="F62" s="78">
        <f t="shared" si="8"/>
        <v>207.81531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91</v>
      </c>
      <c r="C63" s="138">
        <v>0.04</v>
      </c>
      <c r="D63" s="82">
        <v>9.685</v>
      </c>
      <c r="E63" s="138">
        <f t="shared" si="8"/>
        <v>0.88104</v>
      </c>
      <c r="F63" s="78">
        <f t="shared" si="8"/>
        <v>213.32181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97</v>
      </c>
      <c r="C64" s="138">
        <v>0.035</v>
      </c>
      <c r="D64" s="82">
        <v>9.94</v>
      </c>
      <c r="E64" s="138">
        <f t="shared" si="8"/>
        <v>0.7709100000000001</v>
      </c>
      <c r="F64" s="78">
        <f t="shared" si="8"/>
        <v>218.93843999999999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6" t="s">
        <v>23</v>
      </c>
      <c r="D66" s="157"/>
      <c r="E66" s="156" t="s">
        <v>24</v>
      </c>
      <c r="F66" s="157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88</v>
      </c>
      <c r="C67" s="138">
        <v>0.002</v>
      </c>
      <c r="D67" s="82">
        <v>1.513</v>
      </c>
      <c r="E67" s="138">
        <f aca="true" t="shared" si="9" ref="E67:F69">C67/3.785</f>
        <v>0.0005284015852047556</v>
      </c>
      <c r="F67" s="78">
        <f t="shared" si="9"/>
        <v>0.3997357992073976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102</v>
      </c>
      <c r="C68" s="138">
        <v>0.003</v>
      </c>
      <c r="D68" s="82">
        <v>1.537</v>
      </c>
      <c r="E68" s="138">
        <f t="shared" si="9"/>
        <v>0.0007926023778071334</v>
      </c>
      <c r="F68" s="78">
        <f t="shared" si="9"/>
        <v>0.40607661822985464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91</v>
      </c>
      <c r="C69" s="143">
        <v>0.002</v>
      </c>
      <c r="D69" s="82">
        <v>1.543</v>
      </c>
      <c r="E69" s="143">
        <f t="shared" si="9"/>
        <v>0.0005284015852047556</v>
      </c>
      <c r="F69" s="78">
        <f t="shared" si="9"/>
        <v>0.40766182298546894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6" t="s">
        <v>26</v>
      </c>
      <c r="D71" s="157"/>
      <c r="E71" s="156" t="s">
        <v>27</v>
      </c>
      <c r="F71" s="157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95</v>
      </c>
      <c r="C72" s="148">
        <v>0.001</v>
      </c>
      <c r="D72" s="86">
        <v>0.99125</v>
      </c>
      <c r="E72" s="148">
        <f>C72/454*100</f>
        <v>0.00022026431718061672</v>
      </c>
      <c r="F72" s="84">
        <f>D72/454*1000</f>
        <v>2.183370044052863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88</v>
      </c>
      <c r="C73" s="148">
        <v>0.01575</v>
      </c>
      <c r="D73" s="86">
        <v>0.90325</v>
      </c>
      <c r="E73" s="148">
        <f>C73/454*100</f>
        <v>0.003469162995594714</v>
      </c>
      <c r="F73" s="84">
        <f>D73/454*1000</f>
        <v>1.989537444933921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102</v>
      </c>
      <c r="C74" s="148">
        <v>0.03375</v>
      </c>
      <c r="D74" s="86">
        <v>0.8625</v>
      </c>
      <c r="E74" s="148">
        <f>C74/454*100</f>
        <v>0.0074339207048458155</v>
      </c>
      <c r="F74" s="84">
        <f>D74/454*1000</f>
        <v>1.8997797356828194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7" t="s">
        <v>26</v>
      </c>
      <c r="D76" s="167"/>
      <c r="E76" s="156" t="s">
        <v>29</v>
      </c>
      <c r="F76" s="157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86</v>
      </c>
      <c r="C77" s="141">
        <v>0.0036</v>
      </c>
      <c r="D77" s="106">
        <v>0.198</v>
      </c>
      <c r="E77" s="141">
        <f aca="true" t="shared" si="10" ref="E77:F79">C77/454*1000000</f>
        <v>7.929515418502203</v>
      </c>
      <c r="F77" s="78">
        <f t="shared" si="10"/>
        <v>436.1233480176212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87</v>
      </c>
      <c r="C78" s="141">
        <v>0.0032</v>
      </c>
      <c r="D78" s="106">
        <v>0.1985</v>
      </c>
      <c r="E78" s="141">
        <f t="shared" si="10"/>
        <v>7.048458149779736</v>
      </c>
      <c r="F78" s="78">
        <f t="shared" si="10"/>
        <v>437.22466960352426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92</v>
      </c>
      <c r="C79" s="141">
        <v>0.0029</v>
      </c>
      <c r="D79" s="144">
        <v>0.1968</v>
      </c>
      <c r="E79" s="141">
        <f t="shared" si="10"/>
        <v>6.387665198237885</v>
      </c>
      <c r="F79" s="78">
        <f t="shared" si="10"/>
        <v>433.4801762114538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1.0579</v>
      </c>
      <c r="F85" s="136">
        <v>0.0089</v>
      </c>
      <c r="G85" s="136">
        <v>1.2418</v>
      </c>
      <c r="H85" s="136">
        <v>0.993</v>
      </c>
      <c r="I85" s="136">
        <v>0.7631</v>
      </c>
      <c r="J85" s="136">
        <v>0.7691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0.9453</v>
      </c>
      <c r="E86" s="137" t="s">
        <v>81</v>
      </c>
      <c r="F86" s="137">
        <v>0.0084</v>
      </c>
      <c r="G86" s="137">
        <v>1.1738</v>
      </c>
      <c r="H86" s="137">
        <v>0.9387</v>
      </c>
      <c r="I86" s="137">
        <v>0.7214</v>
      </c>
      <c r="J86" s="137">
        <v>0.727</v>
      </c>
      <c r="K86" s="137">
        <v>0.1218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112.22</v>
      </c>
      <c r="E87" s="136">
        <v>118.7175</v>
      </c>
      <c r="F87" s="136" t="s">
        <v>81</v>
      </c>
      <c r="G87" s="136">
        <v>139.3548</v>
      </c>
      <c r="H87" s="136">
        <v>111.4399</v>
      </c>
      <c r="I87" s="136">
        <v>85.638</v>
      </c>
      <c r="J87" s="136">
        <v>86.3084</v>
      </c>
      <c r="K87" s="136">
        <v>14.46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0.8053</v>
      </c>
      <c r="E88" s="137">
        <v>0.8519</v>
      </c>
      <c r="F88" s="137">
        <v>0.0072</v>
      </c>
      <c r="G88" s="137" t="s">
        <v>81</v>
      </c>
      <c r="H88" s="137">
        <v>0.7997</v>
      </c>
      <c r="I88" s="137">
        <v>0.6145</v>
      </c>
      <c r="J88" s="137">
        <v>0.6193</v>
      </c>
      <c r="K88" s="137">
        <v>0.1038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1.007</v>
      </c>
      <c r="E89" s="136">
        <v>1.0653</v>
      </c>
      <c r="F89" s="136">
        <v>0.009</v>
      </c>
      <c r="G89" s="136">
        <v>1.2505</v>
      </c>
      <c r="H89" s="136" t="s">
        <v>81</v>
      </c>
      <c r="I89" s="136">
        <v>0.7685</v>
      </c>
      <c r="J89" s="136">
        <v>0.7745</v>
      </c>
      <c r="K89" s="136">
        <v>0.1298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1.3104</v>
      </c>
      <c r="E90" s="137">
        <v>1.3863</v>
      </c>
      <c r="F90" s="137">
        <v>0.0117</v>
      </c>
      <c r="G90" s="137">
        <v>1.6273</v>
      </c>
      <c r="H90" s="137">
        <v>1.3013</v>
      </c>
      <c r="I90" s="137" t="s">
        <v>81</v>
      </c>
      <c r="J90" s="137">
        <v>1.0078</v>
      </c>
      <c r="K90" s="137">
        <v>0.1689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1.3002</v>
      </c>
      <c r="E91" s="136">
        <v>1.3755</v>
      </c>
      <c r="F91" s="136">
        <v>0.0116</v>
      </c>
      <c r="G91" s="136">
        <v>1.6146</v>
      </c>
      <c r="H91" s="136">
        <v>1.2912</v>
      </c>
      <c r="I91" s="136">
        <v>0.9922</v>
      </c>
      <c r="J91" s="136" t="s">
        <v>81</v>
      </c>
      <c r="K91" s="136">
        <v>0.1675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7.7607</v>
      </c>
      <c r="E92" s="137">
        <v>8.21</v>
      </c>
      <c r="F92" s="137">
        <v>0.0692</v>
      </c>
      <c r="G92" s="137">
        <v>9.6372</v>
      </c>
      <c r="H92" s="137">
        <v>7.7068</v>
      </c>
      <c r="I92" s="137">
        <v>5.9224</v>
      </c>
      <c r="J92" s="137">
        <v>5.9688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6" t="s">
        <v>63</v>
      </c>
      <c r="C114" s="166"/>
      <c r="D114" s="166"/>
      <c r="E114" s="166"/>
      <c r="F114" s="166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0" t="s">
        <v>64</v>
      </c>
      <c r="C115" s="150"/>
      <c r="D115" s="150"/>
      <c r="E115" s="150"/>
      <c r="F115" s="150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0" t="s">
        <v>65</v>
      </c>
      <c r="C116" s="150"/>
      <c r="D116" s="150"/>
      <c r="E116" s="150"/>
      <c r="F116" s="150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0" t="s">
        <v>66</v>
      </c>
      <c r="C117" s="150"/>
      <c r="D117" s="150"/>
      <c r="E117" s="150"/>
      <c r="F117" s="15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0" t="s">
        <v>67</v>
      </c>
      <c r="C118" s="150"/>
      <c r="D118" s="150"/>
      <c r="E118" s="150"/>
      <c r="F118" s="15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0" t="s">
        <v>68</v>
      </c>
      <c r="C119" s="150"/>
      <c r="D119" s="150"/>
      <c r="E119" s="150"/>
      <c r="F119" s="15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0" t="s">
        <v>69</v>
      </c>
      <c r="C120" s="150"/>
      <c r="D120" s="150"/>
      <c r="E120" s="150"/>
      <c r="F120" s="15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2" t="s">
        <v>70</v>
      </c>
      <c r="C121" s="162"/>
      <c r="D121" s="162"/>
      <c r="E121" s="162"/>
      <c r="F121" s="162"/>
    </row>
    <row r="123" spans="2:6" ht="15.75">
      <c r="B123" s="35" t="s">
        <v>71</v>
      </c>
      <c r="C123" s="153"/>
      <c r="D123" s="154"/>
      <c r="E123" s="154"/>
      <c r="F123" s="155"/>
    </row>
    <row r="124" spans="2:6" ht="30.75" customHeight="1">
      <c r="B124" s="35" t="s">
        <v>72</v>
      </c>
      <c r="C124" s="152" t="s">
        <v>73</v>
      </c>
      <c r="D124" s="152"/>
      <c r="E124" s="153" t="s">
        <v>74</v>
      </c>
      <c r="F124" s="155"/>
    </row>
    <row r="125" spans="2:6" ht="30.75" customHeight="1">
      <c r="B125" s="35" t="s">
        <v>75</v>
      </c>
      <c r="C125" s="152" t="s">
        <v>76</v>
      </c>
      <c r="D125" s="152"/>
      <c r="E125" s="153" t="s">
        <v>77</v>
      </c>
      <c r="F125" s="155"/>
    </row>
    <row r="126" spans="2:6" ht="15" customHeight="1">
      <c r="B126" s="151" t="s">
        <v>78</v>
      </c>
      <c r="C126" s="152" t="s">
        <v>79</v>
      </c>
      <c r="D126" s="152"/>
      <c r="E126" s="158" t="s">
        <v>80</v>
      </c>
      <c r="F126" s="159"/>
    </row>
    <row r="127" spans="2:6" ht="15" customHeight="1">
      <c r="B127" s="151"/>
      <c r="C127" s="152"/>
      <c r="D127" s="152"/>
      <c r="E127" s="160"/>
      <c r="F127" s="161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2017-02-27T07:56:12Z</dcterms:modified>
  <cp:category/>
  <cp:version/>
  <cp:contentType/>
  <cp:contentStatus/>
</cp:coreProperties>
</file>