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<sst xmlns="http://schemas.openxmlformats.org/spreadsheetml/2006/main" count="179" uniqueCount="104">
  <si>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</si>
  <si>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</si>
  <si>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</si>
  <si>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</si>
  <si>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</si>
  <si>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</si>
  <si>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</si>
  <si>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</si>
  <si>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</si>
  <si>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</si>
  <si>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</si>
  <si>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</si>
  <si>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</si>
  <si>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</si>
  <si>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</si>
  <si>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</si>
  <si>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</si>
  <si>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</si>
  <si>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</si>
  <si>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</si>
  <si>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</si>
  <si>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</si>
  <si>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</si>
  <si>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</si>
  <si>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</si>
  <si>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</si>
  <si>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</si>
  <si>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</si>
  <si>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</si>
  <si>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</si>
  <si>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</si>
  <si>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</si>
  <si>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</si>
  <si>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</si>
  <si>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</si>
  <si>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</si>
  <si>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</si>
  <si>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</si>
  <si>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</si>
  <si>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</si>
  <si>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</si>
  <si>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</si>
  <si>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</si>
  <si>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</si>
  <si>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</si>
  <si>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</si>
  <si>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</si>
  <si>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</si>
  <si>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</si>
  <si>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</si>
  <si>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</si>
  <si>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</si>
  <si>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</si>
  <si>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</si>
  <si>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</si>
  <si>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</si>
  <si>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</si>
  <si>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</si>
  <si>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</si>
  <si>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</si>
  <si>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</si>
  <si>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</si>
  <si>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</si>
  <si>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</si>
  <si>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</si>
  <si>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</si>
  <si>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</si>
  <si>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</si>
  <si>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</si>
  <si>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</si>
  <si>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</si>
  <si>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</si>
  <si>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</si>
  <si>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</si>
  <si>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</si>
  <si>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</si>
  <si>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</si>
  <si>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</si>
  <si>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Euronext -Листопад '18 (€/МT)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</si>
  <si>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</si>
  <si>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</si>
  <si>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</si>
  <si>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</si>
  <si>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</si>
  <si>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</si>
  <si>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</si>
  <si>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</si>
  <si>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</si>
  <si>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</si>
  <si>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</si>
  <si>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</si>
  <si>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</si>
  <si>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</si>
  <si>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</si>
  <si>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</si>
  <si>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</si>
  <si>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</si>
  <si>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</si>
  <si>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</si>
  <si>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</si>
  <si>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</si>
  <si>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</si>
  <si>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</si>
  <si>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23 листопада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</si>
</sst>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7" t="s">
        <v>103</v>
      </c>
      <c r="D4" s="148"/>
      <c r="E4" s="148"/>
      <c r="F4" s="14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2" t="s">
        <v>5</v>
      </c>
      <c r="D6" s="143"/>
      <c r="E6" s="142" t="s">
        <v>6</v>
      </c>
      <c r="F6" s="143"/>
      <c r="G6"/>
      <c r="H6"/>
      <c r="I6"/>
    </row>
    <row r="7" spans="2:6" s="6" customFormat="1" ht="15">
      <c r="B7" s="24" t="s">
        <v>81</v>
      </c>
      <c r="C7" s="114">
        <v>0.026</v>
      </c>
      <c r="D7" s="14">
        <v>3.59</v>
      </c>
      <c r="E7" s="114">
        <f aca="true" t="shared" si="0" ref="E7:F9">C7*39.3683</f>
        <v>1.0235758</v>
      </c>
      <c r="F7" s="13">
        <f t="shared" si="0"/>
        <v>141.33219699999998</v>
      </c>
    </row>
    <row r="8" spans="2:6" s="6" customFormat="1" ht="15">
      <c r="B8" s="24" t="s">
        <v>89</v>
      </c>
      <c r="C8" s="114">
        <v>0.022</v>
      </c>
      <c r="D8" s="14">
        <v>3.702</v>
      </c>
      <c r="E8" s="114">
        <f t="shared" si="0"/>
        <v>0.8661026</v>
      </c>
      <c r="F8" s="13">
        <f t="shared" si="0"/>
        <v>145.7414466</v>
      </c>
    </row>
    <row r="9" spans="2:17" s="6" customFormat="1" ht="15">
      <c r="B9" s="24" t="s">
        <v>87</v>
      </c>
      <c r="C9" s="114">
        <v>0.022</v>
      </c>
      <c r="D9" s="14">
        <v>3.782</v>
      </c>
      <c r="E9" s="114">
        <f t="shared" si="0"/>
        <v>0.8661026</v>
      </c>
      <c r="F9" s="13">
        <f>D9*39.3683</f>
        <v>148.89091059999998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18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2" t="s">
        <v>7</v>
      </c>
      <c r="D11" s="143"/>
      <c r="E11" s="142" t="s">
        <v>6</v>
      </c>
      <c r="F11" s="14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5">
        <v>0.14</v>
      </c>
      <c r="D12" s="13">
        <v>174.25</v>
      </c>
      <c r="E12" s="135">
        <f>C12/$D$86</f>
        <v>0.15918135304150088</v>
      </c>
      <c r="F12" s="71">
        <f aca="true" t="shared" si="1" ref="E12:F14">D12/$D$86</f>
        <v>198.12393405343946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16">
        <v>0.14</v>
      </c>
      <c r="D13" s="13">
        <v>176.75</v>
      </c>
      <c r="E13" s="116">
        <f t="shared" si="1"/>
        <v>0.15918135304150088</v>
      </c>
      <c r="F13" s="71">
        <f t="shared" si="1"/>
        <v>200.96645821489483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82</v>
      </c>
      <c r="C14" s="116">
        <v>0.28</v>
      </c>
      <c r="D14" s="13">
        <v>180</v>
      </c>
      <c r="E14" s="116">
        <f t="shared" si="1"/>
        <v>0.31836270608300177</v>
      </c>
      <c r="F14" s="71">
        <f t="shared" si="1"/>
        <v>204.66173962478683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6" t="s">
        <v>74</v>
      </c>
      <c r="D16" s="146"/>
      <c r="E16" s="142" t="s">
        <v>6</v>
      </c>
      <c r="F16" s="14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34">
        <v>0</v>
      </c>
      <c r="D17" s="87" t="s">
        <v>72</v>
      </c>
      <c r="E17" s="137">
        <f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39">
        <v>0</v>
      </c>
      <c r="D18" s="87" t="s">
        <v>72</v>
      </c>
      <c r="E18" s="140">
        <f>C18/$D$87</f>
        <v>0</v>
      </c>
      <c r="F18" s="71" t="s">
        <v>72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34">
        <v>0</v>
      </c>
      <c r="D19" s="87" t="s">
        <v>72</v>
      </c>
      <c r="E19" s="137">
        <f>C19/$D$87</f>
        <v>0</v>
      </c>
      <c r="F19" s="71" t="s">
        <v>72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2" t="s">
        <v>5</v>
      </c>
      <c r="D21" s="143"/>
      <c r="E21" s="146" t="s">
        <v>6</v>
      </c>
      <c r="F21" s="146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7">
        <v>0.01</v>
      </c>
      <c r="D22" s="14">
        <v>4.996</v>
      </c>
      <c r="E22" s="117">
        <f aca="true" t="shared" si="2" ref="E22:F24">C22*36.7437</f>
        <v>0.36743699999999996</v>
      </c>
      <c r="F22" s="13">
        <f t="shared" si="2"/>
        <v>183.5715252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89</v>
      </c>
      <c r="C23" s="117">
        <v>0.004</v>
      </c>
      <c r="D23" s="14">
        <v>5.064</v>
      </c>
      <c r="E23" s="117">
        <f t="shared" si="2"/>
        <v>0.1469748</v>
      </c>
      <c r="F23" s="13">
        <f t="shared" si="2"/>
        <v>186.0700968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87</v>
      </c>
      <c r="C24" s="114">
        <v>0.002</v>
      </c>
      <c r="D24" s="89">
        <v>5.122</v>
      </c>
      <c r="E24" s="114">
        <f t="shared" si="2"/>
        <v>0.0734874</v>
      </c>
      <c r="F24" s="13">
        <f t="shared" si="2"/>
        <v>188.20123139999998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6" t="s">
        <v>9</v>
      </c>
      <c r="D26" s="146"/>
      <c r="E26" s="142" t="s">
        <v>10</v>
      </c>
      <c r="F26" s="14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5">
        <v>0.75</v>
      </c>
      <c r="D27" s="71">
        <v>199.25</v>
      </c>
      <c r="E27" s="135">
        <f aca="true" t="shared" si="3" ref="E27:F29">C27/$D$86</f>
        <v>0.8527572484366117</v>
      </c>
      <c r="F27" s="71">
        <f t="shared" si="3"/>
        <v>226.54917566799318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82</v>
      </c>
      <c r="C28" s="135">
        <v>0.49</v>
      </c>
      <c r="D28" s="13">
        <v>203.25</v>
      </c>
      <c r="E28" s="135">
        <f t="shared" si="3"/>
        <v>0.557134735645253</v>
      </c>
      <c r="F28" s="71">
        <f t="shared" si="3"/>
        <v>231.0972143263218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35">
        <v>0.49</v>
      </c>
      <c r="D29" s="13">
        <v>204.25</v>
      </c>
      <c r="E29" s="135">
        <f>C29/$D$86</f>
        <v>0.557134735645253</v>
      </c>
      <c r="F29" s="71">
        <f t="shared" si="3"/>
        <v>232.23422399090393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6" t="s">
        <v>12</v>
      </c>
      <c r="D31" s="146"/>
      <c r="E31" s="146" t="s">
        <v>10</v>
      </c>
      <c r="F31" s="14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7">
        <v>0</v>
      </c>
      <c r="D32" s="13">
        <v>370.25</v>
      </c>
      <c r="E32" s="137">
        <f aca="true" t="shared" si="4" ref="E32:F34">C32/$D$86</f>
        <v>0</v>
      </c>
      <c r="F32" s="71">
        <f t="shared" si="4"/>
        <v>420.9778283115407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80</v>
      </c>
      <c r="C33" s="135">
        <v>0.13</v>
      </c>
      <c r="D33" s="13">
        <v>372.75</v>
      </c>
      <c r="E33" s="135">
        <f t="shared" si="4"/>
        <v>0.14781125639567938</v>
      </c>
      <c r="F33" s="71">
        <f t="shared" si="4"/>
        <v>423.82035247299603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82</v>
      </c>
      <c r="C34" s="135">
        <v>0.4</v>
      </c>
      <c r="D34" s="66">
        <v>369</v>
      </c>
      <c r="E34" s="135">
        <f t="shared" si="4"/>
        <v>0.45480386583285964</v>
      </c>
      <c r="F34" s="71">
        <f t="shared" si="4"/>
        <v>419.55656623081296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4" t="s">
        <v>5</v>
      </c>
      <c r="D36" s="145"/>
      <c r="E36" s="144" t="s">
        <v>6</v>
      </c>
      <c r="F36" s="14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4">
        <v>0.05</v>
      </c>
      <c r="D37" s="75">
        <v>2.862</v>
      </c>
      <c r="E37" s="114">
        <f aca="true" t="shared" si="5" ref="E37:F39">C37*58.0164</f>
        <v>2.90082</v>
      </c>
      <c r="F37" s="71">
        <f t="shared" si="5"/>
        <v>166.0429368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14">
        <v>0.02</v>
      </c>
      <c r="D38" s="75">
        <v>2.922</v>
      </c>
      <c r="E38" s="114">
        <f t="shared" si="5"/>
        <v>1.160328</v>
      </c>
      <c r="F38" s="71">
        <f t="shared" si="5"/>
        <v>169.5239208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87</v>
      </c>
      <c r="C39" s="114">
        <v>0.014</v>
      </c>
      <c r="D39" s="75">
        <v>2.932</v>
      </c>
      <c r="E39" s="114">
        <f t="shared" si="5"/>
        <v>0.8122296</v>
      </c>
      <c r="F39" s="71">
        <f t="shared" si="5"/>
        <v>170.10408479999998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4" t="s">
        <v>5</v>
      </c>
      <c r="D41" s="145"/>
      <c r="E41" s="144" t="s">
        <v>6</v>
      </c>
      <c r="F41" s="14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92</v>
      </c>
      <c r="C42" s="114">
        <v>0.02</v>
      </c>
      <c r="D42" s="75">
        <v>8.806</v>
      </c>
      <c r="E42" s="114">
        <f aca="true" t="shared" si="6" ref="E42:F44">C42*36.7437</f>
        <v>0.7348739999999999</v>
      </c>
      <c r="F42" s="71">
        <f t="shared" si="6"/>
        <v>323.56502219999993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93</v>
      </c>
      <c r="C43" s="114">
        <v>0.02</v>
      </c>
      <c r="D43" s="75">
        <v>8.944</v>
      </c>
      <c r="E43" s="114">
        <f t="shared" si="6"/>
        <v>0.7348739999999999</v>
      </c>
      <c r="F43" s="71">
        <f t="shared" si="6"/>
        <v>328.6356528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84</v>
      </c>
      <c r="C44" s="114">
        <v>0.016</v>
      </c>
      <c r="D44" s="75">
        <v>9.074</v>
      </c>
      <c r="E44" s="114">
        <f t="shared" si="6"/>
        <v>0.5878992</v>
      </c>
      <c r="F44" s="71">
        <f t="shared" si="6"/>
        <v>333.41233379999994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2.75">
      <c r="B46" s="136"/>
      <c r="C46" s="146" t="s">
        <v>73</v>
      </c>
      <c r="D46" s="146"/>
      <c r="E46" s="142" t="s">
        <v>6</v>
      </c>
      <c r="F46" s="143"/>
      <c r="G46" s="23"/>
      <c r="H46" s="23"/>
      <c r="I46" s="23"/>
      <c r="K46" s="23"/>
      <c r="L46" s="23"/>
      <c r="M46" s="23"/>
    </row>
    <row r="47" spans="2:13" s="6" customFormat="1" ht="15">
      <c r="B47" s="24" t="s">
        <v>90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101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6"/>
    </row>
    <row r="52" spans="2:19" s="22" customFormat="1" ht="15">
      <c r="B52" s="24" t="s">
        <v>81</v>
      </c>
      <c r="C52" s="114">
        <v>0.8</v>
      </c>
      <c r="D52" s="76">
        <v>306.2</v>
      </c>
      <c r="E52" s="114">
        <f aca="true" t="shared" si="7" ref="E52:F54">C52*1.1023</f>
        <v>0.8818400000000001</v>
      </c>
      <c r="F52" s="76">
        <f t="shared" si="7"/>
        <v>337.52426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93</v>
      </c>
      <c r="C53" s="114">
        <v>0.7</v>
      </c>
      <c r="D53" s="76">
        <v>308.4</v>
      </c>
      <c r="E53" s="114">
        <f t="shared" si="7"/>
        <v>0.77161</v>
      </c>
      <c r="F53" s="76">
        <f t="shared" si="7"/>
        <v>339.94932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84</v>
      </c>
      <c r="C54" s="114">
        <v>0.4</v>
      </c>
      <c r="D54" s="76">
        <v>310.7</v>
      </c>
      <c r="E54" s="114">
        <f>C54*1.1023</f>
        <v>0.44092000000000003</v>
      </c>
      <c r="F54" s="76">
        <f t="shared" si="7"/>
        <v>342.48461000000003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4" t="s">
        <v>18</v>
      </c>
      <c r="D56" s="145"/>
      <c r="E56" s="144" t="s">
        <v>19</v>
      </c>
      <c r="F56" s="14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35">
        <v>0.15</v>
      </c>
      <c r="D57" s="71">
        <v>27.6</v>
      </c>
      <c r="E57" s="135">
        <f aca="true" t="shared" si="8" ref="E57:F59">C57/454*1000</f>
        <v>0.3303964757709251</v>
      </c>
      <c r="F57" s="71">
        <f t="shared" si="8"/>
        <v>60.79295154185022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97</v>
      </c>
      <c r="C58" s="135">
        <v>0.14</v>
      </c>
      <c r="D58" s="71">
        <v>27.81</v>
      </c>
      <c r="E58" s="135">
        <f t="shared" si="8"/>
        <v>0.30837004405286345</v>
      </c>
      <c r="F58" s="71">
        <f t="shared" si="8"/>
        <v>61.25550660792951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84</v>
      </c>
      <c r="C59" s="135">
        <v>0.16</v>
      </c>
      <c r="D59" s="71">
        <v>28.06</v>
      </c>
      <c r="E59" s="135">
        <f t="shared" si="8"/>
        <v>0.3524229074889868</v>
      </c>
      <c r="F59" s="71">
        <f t="shared" si="8"/>
        <v>61.80616740088105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4" t="s">
        <v>21</v>
      </c>
      <c r="D61" s="145"/>
      <c r="E61" s="144" t="s">
        <v>6</v>
      </c>
      <c r="F61" s="14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88</v>
      </c>
      <c r="C62" s="114">
        <v>0.025</v>
      </c>
      <c r="D62" s="75">
        <v>10.765</v>
      </c>
      <c r="E62" s="114">
        <f aca="true" t="shared" si="9" ref="E62:F64">C62*22.026</f>
        <v>0.55065</v>
      </c>
      <c r="F62" s="71">
        <f t="shared" si="9"/>
        <v>237.10989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84</v>
      </c>
      <c r="C63" s="114">
        <v>0.03</v>
      </c>
      <c r="D63" s="75">
        <v>10.92</v>
      </c>
      <c r="E63" s="114">
        <f t="shared" si="9"/>
        <v>0.6607799999999999</v>
      </c>
      <c r="F63" s="71">
        <f t="shared" si="9"/>
        <v>240.52392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87</v>
      </c>
      <c r="C64" s="114">
        <v>0.03</v>
      </c>
      <c r="D64" s="75" t="s">
        <v>72</v>
      </c>
      <c r="E64" s="114">
        <f t="shared" si="9"/>
        <v>0.6607799999999999</v>
      </c>
      <c r="F64" s="71" t="s">
        <v>72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4" t="s">
        <v>98</v>
      </c>
      <c r="D66" s="145"/>
      <c r="E66" s="144" t="s">
        <v>23</v>
      </c>
      <c r="F66" s="145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96</v>
      </c>
      <c r="C67" s="114">
        <v>0.003</v>
      </c>
      <c r="D67" s="75">
        <v>1.276</v>
      </c>
      <c r="E67" s="114">
        <f aca="true" t="shared" si="10" ref="E67:F69">C67/3.785</f>
        <v>0.0007926023778071334</v>
      </c>
      <c r="F67" s="71">
        <f t="shared" si="10"/>
        <v>0.3371202113606341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88</v>
      </c>
      <c r="C68" s="114">
        <v>0.003</v>
      </c>
      <c r="D68" s="75">
        <v>1.29</v>
      </c>
      <c r="E68" s="114">
        <f t="shared" si="10"/>
        <v>0.0007926023778071334</v>
      </c>
      <c r="F68" s="71">
        <f t="shared" si="10"/>
        <v>0.34081902245706736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102</v>
      </c>
      <c r="C69" s="114">
        <v>0.003</v>
      </c>
      <c r="D69" s="75">
        <v>1.324</v>
      </c>
      <c r="E69" s="114">
        <f t="shared" si="10"/>
        <v>0.0007926023778071334</v>
      </c>
      <c r="F69" s="71">
        <f t="shared" si="10"/>
        <v>0.3498018494055482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4" t="s">
        <v>25</v>
      </c>
      <c r="D71" s="145"/>
      <c r="E71" s="144" t="s">
        <v>26</v>
      </c>
      <c r="F71" s="145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83</v>
      </c>
      <c r="C72" s="141" t="s">
        <v>72</v>
      </c>
      <c r="D72" s="126">
        <v>0</v>
      </c>
      <c r="E72" s="141" t="s">
        <v>72</v>
      </c>
      <c r="F72" s="77">
        <f>D72/454*1000</f>
        <v>0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96</v>
      </c>
      <c r="C73" s="141" t="s">
        <v>72</v>
      </c>
      <c r="D73" s="126">
        <v>0</v>
      </c>
      <c r="E73" s="141" t="s">
        <v>72</v>
      </c>
      <c r="F73" s="77">
        <f>D73/454*1000</f>
        <v>0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88</v>
      </c>
      <c r="C74" s="141" t="s">
        <v>72</v>
      </c>
      <c r="D74" s="126">
        <v>0</v>
      </c>
      <c r="E74" s="141" t="s">
        <v>72</v>
      </c>
      <c r="F74" s="77">
        <f>D74/454*1000</f>
        <v>0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2" t="s">
        <v>25</v>
      </c>
      <c r="D76" s="152"/>
      <c r="E76" s="144" t="s">
        <v>28</v>
      </c>
      <c r="F76" s="14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84</v>
      </c>
      <c r="C77" s="163">
        <v>0.0021</v>
      </c>
      <c r="D77" s="127">
        <v>0.1246</v>
      </c>
      <c r="E77" s="163">
        <f aca="true" t="shared" si="11" ref="E77:F79">C77/454*1000000</f>
        <v>4.6255506607929515</v>
      </c>
      <c r="F77" s="71">
        <f t="shared" si="11"/>
        <v>274.44933920704847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63">
        <v>0.002</v>
      </c>
      <c r="D78" s="127">
        <v>0.1263</v>
      </c>
      <c r="E78" s="163">
        <f t="shared" si="11"/>
        <v>4.405286343612334</v>
      </c>
      <c r="F78" s="71">
        <f t="shared" si="11"/>
        <v>278.19383259911893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100</v>
      </c>
      <c r="C79" s="163">
        <v>0.0018</v>
      </c>
      <c r="D79" s="127" t="s">
        <v>72</v>
      </c>
      <c r="E79" s="163">
        <f t="shared" si="11"/>
        <v>3.9647577092511015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1.137</v>
      </c>
      <c r="F85" s="128">
        <v>0.0088</v>
      </c>
      <c r="G85" s="128">
        <v>1.2836</v>
      </c>
      <c r="H85" s="128">
        <v>1.0039</v>
      </c>
      <c r="I85" s="128">
        <v>0.7581</v>
      </c>
      <c r="J85" s="128">
        <v>0.7265</v>
      </c>
      <c r="K85" s="128">
        <v>0.1278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0.8795</v>
      </c>
      <c r="E86" s="129" t="s">
        <v>72</v>
      </c>
      <c r="F86" s="129">
        <v>0.0078</v>
      </c>
      <c r="G86" s="129">
        <v>1.1289</v>
      </c>
      <c r="H86" s="129">
        <v>0.883</v>
      </c>
      <c r="I86" s="129">
        <v>0.6667</v>
      </c>
      <c r="J86" s="129">
        <v>0.639</v>
      </c>
      <c r="K86" s="129">
        <v>0.1124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113.28</v>
      </c>
      <c r="E87" s="128">
        <v>128.7994</v>
      </c>
      <c r="F87" s="128" t="s">
        <v>72</v>
      </c>
      <c r="G87" s="128">
        <v>145.4062</v>
      </c>
      <c r="H87" s="128">
        <v>113.7235</v>
      </c>
      <c r="I87" s="128">
        <v>85.8767</v>
      </c>
      <c r="J87" s="128">
        <v>82.2979</v>
      </c>
      <c r="K87" s="128">
        <v>14.4824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0.7791</v>
      </c>
      <c r="E88" s="129">
        <v>0.8858</v>
      </c>
      <c r="F88" s="129">
        <v>0.0069</v>
      </c>
      <c r="G88" s="129" t="s">
        <v>72</v>
      </c>
      <c r="H88" s="129">
        <v>0.7821</v>
      </c>
      <c r="I88" s="129">
        <v>0.5906</v>
      </c>
      <c r="J88" s="129">
        <v>0.566</v>
      </c>
      <c r="K88" s="129">
        <v>0.0996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0.9961</v>
      </c>
      <c r="E89" s="128">
        <v>1.1326</v>
      </c>
      <c r="F89" s="128">
        <v>0.0088</v>
      </c>
      <c r="G89" s="128">
        <v>1.2786</v>
      </c>
      <c r="H89" s="128" t="s">
        <v>72</v>
      </c>
      <c r="I89" s="128">
        <v>0.7551</v>
      </c>
      <c r="J89" s="128">
        <v>0.7237</v>
      </c>
      <c r="K89" s="128">
        <v>0.1273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1.3191</v>
      </c>
      <c r="E90" s="129">
        <v>1.4998</v>
      </c>
      <c r="F90" s="129">
        <v>0.0116</v>
      </c>
      <c r="G90" s="129">
        <v>1.6932</v>
      </c>
      <c r="H90" s="129">
        <v>1.3243</v>
      </c>
      <c r="I90" s="129" t="s">
        <v>72</v>
      </c>
      <c r="J90" s="129">
        <v>0.9583</v>
      </c>
      <c r="K90" s="129">
        <v>0.1686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1.3765</v>
      </c>
      <c r="E91" s="128">
        <v>1.565</v>
      </c>
      <c r="F91" s="128">
        <v>0.0122</v>
      </c>
      <c r="G91" s="128">
        <v>1.7668</v>
      </c>
      <c r="H91" s="128">
        <v>1.3819</v>
      </c>
      <c r="I91" s="128">
        <v>1.0435</v>
      </c>
      <c r="J91" s="128" t="s">
        <v>72</v>
      </c>
      <c r="K91" s="128">
        <v>0.176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7.8219</v>
      </c>
      <c r="E92" s="129">
        <v>8.8935</v>
      </c>
      <c r="F92" s="129">
        <v>0.0691</v>
      </c>
      <c r="G92" s="129">
        <v>10.0402</v>
      </c>
      <c r="H92" s="129">
        <v>7.8525</v>
      </c>
      <c r="I92" s="129">
        <v>5.9297</v>
      </c>
      <c r="J92" s="129">
        <v>5.6826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54</v>
      </c>
      <c r="C114" s="155"/>
      <c r="D114" s="155"/>
      <c r="E114" s="155"/>
      <c r="F114" s="155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1" t="s">
        <v>55</v>
      </c>
      <c r="C115" s="151"/>
      <c r="D115" s="151"/>
      <c r="E115" s="151"/>
      <c r="F115" s="151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1" t="s">
        <v>56</v>
      </c>
      <c r="C116" s="151"/>
      <c r="D116" s="151"/>
      <c r="E116" s="151"/>
      <c r="F116" s="151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1" t="s">
        <v>57</v>
      </c>
      <c r="C117" s="151"/>
      <c r="D117" s="151"/>
      <c r="E117" s="151"/>
      <c r="F117" s="151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1" t="s">
        <v>58</v>
      </c>
      <c r="C118" s="151"/>
      <c r="D118" s="151"/>
      <c r="E118" s="151"/>
      <c r="F118" s="151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1" t="s">
        <v>59</v>
      </c>
      <c r="C119" s="151"/>
      <c r="D119" s="151"/>
      <c r="E119" s="151"/>
      <c r="F119" s="151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1" t="s">
        <v>60</v>
      </c>
      <c r="C120" s="151"/>
      <c r="D120" s="151"/>
      <c r="E120" s="151"/>
      <c r="F120" s="151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0" t="s">
        <v>61</v>
      </c>
      <c r="C121" s="150"/>
      <c r="D121" s="150"/>
      <c r="E121" s="150"/>
      <c r="F121" s="150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3"/>
      <c r="D123" s="162"/>
      <c r="E123" s="162"/>
      <c r="F123" s="154"/>
      <c r="G123" s="120"/>
      <c r="H123" s="120"/>
    </row>
    <row r="124" spans="2:8" ht="30.75" customHeight="1">
      <c r="B124" s="32" t="s">
        <v>63</v>
      </c>
      <c r="C124" s="153" t="s">
        <v>64</v>
      </c>
      <c r="D124" s="154"/>
      <c r="E124" s="153" t="s">
        <v>65</v>
      </c>
      <c r="F124" s="154"/>
      <c r="G124" s="120"/>
      <c r="H124" s="120"/>
    </row>
    <row r="125" spans="2:8" ht="30.75" customHeight="1">
      <c r="B125" s="32" t="s">
        <v>66</v>
      </c>
      <c r="C125" s="153" t="s">
        <v>67</v>
      </c>
      <c r="D125" s="154"/>
      <c r="E125" s="153" t="s">
        <v>68</v>
      </c>
      <c r="F125" s="154"/>
      <c r="G125" s="120"/>
      <c r="H125" s="120"/>
    </row>
    <row r="126" spans="2:8" ht="15" customHeight="1">
      <c r="B126" s="156" t="s">
        <v>69</v>
      </c>
      <c r="C126" s="158" t="s">
        <v>70</v>
      </c>
      <c r="D126" s="159"/>
      <c r="E126" s="158" t="s">
        <v>71</v>
      </c>
      <c r="F126" s="159"/>
      <c r="G126" s="120"/>
      <c r="H126" s="120"/>
    </row>
    <row r="127" spans="2:8" ht="15" customHeight="1">
      <c r="B127" s="157"/>
      <c r="C127" s="160"/>
      <c r="D127" s="161"/>
      <c r="E127" s="160"/>
      <c r="F127" s="161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2018-11-26T08:57:32Z</dcterms:modified>
  <cp:category/>
  <cp:version/>
  <cp:contentType/>
  <cp:contentStatus/>
</cp:coreProperties>
</file>