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<sst xmlns="http://schemas.openxmlformats.org/spreadsheetml/2006/main" count="150" uniqueCount="105">
  <si>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</si>
  <si>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</si>
  <si>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</si>
  <si>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</si>
  <si>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</si>
  <si>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</si>
  <si>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</si>
  <si>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CBOT - Грудень'15</t>
  </si>
  <si>
    <t>CBOT - Березень '16</t>
  </si>
  <si>
    <t>CBOT - Травень '16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</si>
  <si>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</si>
  <si>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</si>
  <si>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</si>
  <si>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</si>
  <si>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</si>
  <si>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</si>
  <si>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</si>
  <si>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</si>
  <si>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Лютий '16 (€/МT)</t>
  </si>
  <si>
    <t>Euronext - Серпень '16 (€/МT)</t>
  </si>
  <si>
    <t>Овес</t>
  </si>
  <si>
    <t>Соєві боби</t>
  </si>
  <si>
    <t>CBOT - Січень '16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</si>
  <si>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</si>
  <si>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</si>
  <si>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</si>
  <si>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</si>
  <si>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</si>
  <si>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</si>
  <si>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</si>
  <si>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</si>
  <si>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</si>
  <si>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</si>
  <si>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</si>
  <si>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</si>
  <si>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</si>
  <si>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</si>
  <si>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</si>
  <si>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NYBOT -Липень '16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</si>
  <si>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</si>
  <si>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</si>
  <si>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</si>
  <si>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</si>
  <si>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</si>
  <si>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</si>
  <si>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</si>
  <si>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</si>
  <si>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</si>
  <si>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</si>
  <si>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</si>
  <si>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</si>
  <si>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</si>
  <si>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</si>
  <si>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</si>
  <si>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</si>
  <si>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</si>
  <si>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</si>
  <si>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</si>
  <si>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</si>
  <si>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</si>
  <si>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</si>
  <si>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</si>
  <si>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</si>
  <si>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</si>
  <si>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</si>
  <si>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</si>
  <si>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</si>
  <si>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</si>
  <si>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</si>
  <si>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</si>
  <si>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</si>
  <si>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</si>
  <si>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</si>
  <si>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</si>
  <si>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</si>
  <si>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</si>
  <si>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</si>
  <si>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</si>
  <si>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</si>
  <si>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</si>
  <si>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</si>
  <si>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</si>
  <si>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</si>
  <si>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</si>
  <si>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</si>
  <si>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</si>
  <si>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</si>
  <si>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</si>
  <si>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</si>
  <si>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</si>
  <si>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</si>
  <si>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Січень' 16 (€/МT)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</si>
  <si>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</si>
  <si>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</si>
  <si>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</si>
  <si>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</si>
  <si>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CBOT - Березень' 16</t>
  </si>
  <si>
    <t>CBOT - Січень'16</t>
  </si>
  <si>
    <t>CBOT - Лютий' 16</t>
  </si>
  <si>
    <t>CBOT -Лютий '16</t>
  </si>
  <si>
    <t>-</t>
  </si>
  <si>
    <t>CBOT -Березень '16</t>
  </si>
  <si>
    <t>CBOT -Травень '16</t>
  </si>
  <si>
    <t>CBOT - Липень '16</t>
  </si>
  <si>
    <t>22 грудня 2015 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</si>
</sst>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11" fillId="0" borderId="17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4" fontId="31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2" fontId="3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25">
      <selection activeCell="I41" sqref="I41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50" t="s">
        <v>104</v>
      </c>
      <c r="D4" s="151"/>
      <c r="E4" s="151"/>
      <c r="F4" s="152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7" t="s">
        <v>5</v>
      </c>
      <c r="D6" s="148"/>
      <c r="E6" s="149" t="s">
        <v>6</v>
      </c>
      <c r="F6" s="149"/>
      <c r="G6" s="27"/>
      <c r="I6"/>
    </row>
    <row r="7" spans="2:8" s="6" customFormat="1" ht="15">
      <c r="B7" s="28" t="s">
        <v>8</v>
      </c>
      <c r="C7" s="130">
        <v>0.056</v>
      </c>
      <c r="D7" s="14">
        <v>3.66</v>
      </c>
      <c r="E7" s="130">
        <f aca="true" t="shared" si="0" ref="E7:F9">C7*39.3683</f>
        <v>2.2046248</v>
      </c>
      <c r="F7" s="13">
        <f t="shared" si="0"/>
        <v>144.087978</v>
      </c>
      <c r="G7" s="29"/>
      <c r="H7" s="29"/>
    </row>
    <row r="8" spans="2:8" s="6" customFormat="1" ht="15">
      <c r="B8" s="28" t="s">
        <v>9</v>
      </c>
      <c r="C8" s="132">
        <v>0.054</v>
      </c>
      <c r="D8" s="14">
        <v>3.72</v>
      </c>
      <c r="E8" s="132">
        <f t="shared" si="0"/>
        <v>2.1258882</v>
      </c>
      <c r="F8" s="13">
        <f t="shared" si="0"/>
        <v>146.450076</v>
      </c>
      <c r="G8" s="27"/>
      <c r="H8" s="27"/>
    </row>
    <row r="9" spans="2:17" s="6" customFormat="1" ht="15">
      <c r="B9" s="28" t="s">
        <v>103</v>
      </c>
      <c r="C9" s="132">
        <v>0.054</v>
      </c>
      <c r="D9" s="14">
        <v>3.78</v>
      </c>
      <c r="E9" s="132">
        <f t="shared" si="0"/>
        <v>2.1258882</v>
      </c>
      <c r="F9" s="13">
        <f t="shared" si="0"/>
        <v>148.81217399999997</v>
      </c>
      <c r="G9" s="27"/>
      <c r="H9" s="27"/>
      <c r="J9" s="89"/>
      <c r="K9" s="71"/>
      <c r="L9" s="71"/>
      <c r="M9" s="71"/>
      <c r="N9" s="71"/>
      <c r="O9" s="71"/>
      <c r="P9" s="71"/>
      <c r="Q9" s="71"/>
    </row>
    <row r="10" spans="2:17" s="6" customFormat="1" ht="15.75">
      <c r="B10" s="28"/>
      <c r="C10" s="80"/>
      <c r="D10" s="7"/>
      <c r="E10" s="80"/>
      <c r="F10" s="7"/>
      <c r="G10" s="29"/>
      <c r="H10" s="29"/>
      <c r="J10" s="71"/>
      <c r="K10" s="89"/>
      <c r="L10" s="71"/>
      <c r="M10" s="71"/>
      <c r="N10" s="71"/>
      <c r="O10" s="71"/>
      <c r="P10" s="71"/>
      <c r="Q10" s="71"/>
    </row>
    <row r="11" spans="2:17" s="6" customFormat="1" ht="15.75">
      <c r="B11" s="30" t="s">
        <v>4</v>
      </c>
      <c r="C11" s="149" t="s">
        <v>10</v>
      </c>
      <c r="D11" s="149"/>
      <c r="E11" s="147" t="s">
        <v>6</v>
      </c>
      <c r="F11" s="148"/>
      <c r="G11" s="27"/>
      <c r="H11" s="27"/>
      <c r="J11" s="71"/>
      <c r="K11" s="71"/>
      <c r="L11" s="89"/>
      <c r="M11" s="71"/>
      <c r="N11" s="71"/>
      <c r="O11" s="71"/>
      <c r="P11" s="71"/>
      <c r="Q11" s="71"/>
    </row>
    <row r="12" spans="2:17" s="6" customFormat="1" ht="18" customHeight="1">
      <c r="B12" s="107" t="s">
        <v>91</v>
      </c>
      <c r="C12" s="48">
        <v>1.26</v>
      </c>
      <c r="D12" s="76">
        <v>157</v>
      </c>
      <c r="E12" s="48">
        <f>C12/D76</f>
        <v>1.3773502404897247</v>
      </c>
      <c r="F12" s="104">
        <f>D12/D76</f>
        <v>171.62221250546568</v>
      </c>
      <c r="G12" s="27"/>
      <c r="H12" s="27"/>
      <c r="I12" s="89"/>
      <c r="J12" s="40"/>
      <c r="K12" s="71"/>
      <c r="L12" s="71"/>
      <c r="M12" s="71"/>
      <c r="N12" s="71"/>
      <c r="O12" s="71"/>
      <c r="P12" s="71"/>
      <c r="Q12" s="71"/>
    </row>
    <row r="13" spans="2:17" s="6" customFormat="1" ht="18" customHeight="1">
      <c r="B13" s="107" t="s">
        <v>11</v>
      </c>
      <c r="C13" s="48">
        <v>1.04</v>
      </c>
      <c r="D13" s="76">
        <v>166</v>
      </c>
      <c r="E13" s="48">
        <f>C13/D76</f>
        <v>1.1368605159597727</v>
      </c>
      <c r="F13" s="104">
        <f>D13/D76</f>
        <v>181.46042850896373</v>
      </c>
      <c r="G13" s="27"/>
      <c r="H13" s="27"/>
      <c r="I13" s="90"/>
      <c r="J13" s="71"/>
      <c r="K13" s="40"/>
      <c r="L13" s="71"/>
      <c r="M13" s="71"/>
      <c r="N13" s="71"/>
      <c r="O13" s="71"/>
      <c r="P13" s="71"/>
      <c r="Q13" s="71"/>
    </row>
    <row r="14" spans="2:17" ht="18" customHeight="1">
      <c r="B14" s="107" t="s">
        <v>92</v>
      </c>
      <c r="C14" s="48">
        <v>0.58</v>
      </c>
      <c r="D14" s="13">
        <v>172.5</v>
      </c>
      <c r="E14" s="48">
        <f>C14/D76</f>
        <v>0.6340183646698732</v>
      </c>
      <c r="F14" s="104">
        <f>D14/D76</f>
        <v>188.5658067337123</v>
      </c>
      <c r="I14" s="90"/>
      <c r="J14" s="71"/>
      <c r="K14" s="71"/>
      <c r="L14" s="40"/>
      <c r="M14" s="71"/>
      <c r="N14" s="71"/>
      <c r="O14" s="71"/>
      <c r="P14" s="71"/>
      <c r="Q14" s="71"/>
    </row>
    <row r="15" spans="2:17" ht="18" customHeight="1">
      <c r="B15" s="72"/>
      <c r="C15" s="98"/>
      <c r="D15" s="103"/>
      <c r="E15" s="124"/>
      <c r="F15" s="22"/>
      <c r="I15" s="90"/>
      <c r="J15" s="71"/>
      <c r="K15" s="71"/>
      <c r="L15" s="71"/>
      <c r="M15" s="40"/>
      <c r="N15" s="71"/>
      <c r="O15" s="71"/>
      <c r="P15" s="71"/>
      <c r="Q15" s="71"/>
    </row>
    <row r="16" spans="2:17" ht="15.75">
      <c r="B16" s="30" t="s">
        <v>12</v>
      </c>
      <c r="C16" s="147" t="s">
        <v>5</v>
      </c>
      <c r="D16" s="148"/>
      <c r="E16" s="149" t="s">
        <v>6</v>
      </c>
      <c r="F16" s="149"/>
      <c r="I16" s="90"/>
      <c r="J16" s="71"/>
      <c r="K16" s="71"/>
      <c r="L16" s="71"/>
      <c r="M16" s="71"/>
      <c r="N16" s="40"/>
      <c r="O16" s="71"/>
      <c r="P16" s="71"/>
      <c r="Q16" s="71"/>
    </row>
    <row r="17" spans="2:18" s="6" customFormat="1" ht="15.75">
      <c r="B17" s="28" t="s">
        <v>8</v>
      </c>
      <c r="C17" s="130">
        <v>0.072</v>
      </c>
      <c r="D17" s="14">
        <v>4.726</v>
      </c>
      <c r="E17" s="130">
        <f aca="true" t="shared" si="1" ref="E17:F19">C17*36.7437</f>
        <v>2.6455463999999997</v>
      </c>
      <c r="F17" s="13">
        <f t="shared" si="1"/>
        <v>173.65072619999998</v>
      </c>
      <c r="G17" s="37"/>
      <c r="H17" s="37"/>
      <c r="I17" s="70"/>
      <c r="J17" s="89"/>
      <c r="K17" s="71"/>
      <c r="L17" s="71"/>
      <c r="M17" s="71"/>
      <c r="N17" s="71"/>
      <c r="O17" s="71"/>
      <c r="P17" s="71"/>
      <c r="Q17" s="71"/>
      <c r="R17" s="71"/>
    </row>
    <row r="18" spans="2:18" s="6" customFormat="1" ht="15">
      <c r="B18" s="28" t="s">
        <v>9</v>
      </c>
      <c r="C18" s="130">
        <v>0.072</v>
      </c>
      <c r="D18" s="14">
        <v>4.8</v>
      </c>
      <c r="E18" s="130">
        <f t="shared" si="1"/>
        <v>2.6455463999999997</v>
      </c>
      <c r="F18" s="13">
        <f t="shared" si="1"/>
        <v>176.36975999999999</v>
      </c>
      <c r="G18" s="37"/>
      <c r="H18" s="37"/>
      <c r="I18" s="71"/>
      <c r="J18" s="71"/>
      <c r="K18" s="89"/>
      <c r="L18" s="71"/>
      <c r="M18" s="71"/>
      <c r="N18" s="71"/>
      <c r="O18" s="71"/>
      <c r="P18" s="71"/>
      <c r="Q18" s="71"/>
      <c r="R18" s="71"/>
    </row>
    <row r="19" spans="2:18" s="6" customFormat="1" ht="15">
      <c r="B19" s="28" t="s">
        <v>103</v>
      </c>
      <c r="C19" s="130">
        <v>0.064</v>
      </c>
      <c r="D19" s="14">
        <v>4.876</v>
      </c>
      <c r="E19" s="130">
        <f t="shared" si="1"/>
        <v>2.3515968</v>
      </c>
      <c r="F19" s="13">
        <f t="shared" si="1"/>
        <v>179.1622812</v>
      </c>
      <c r="G19" s="37"/>
      <c r="H19" s="37"/>
      <c r="I19" s="71"/>
      <c r="J19" s="71"/>
      <c r="K19" s="71"/>
      <c r="L19" s="89"/>
      <c r="M19" s="71"/>
      <c r="N19" s="71"/>
      <c r="O19" s="71"/>
      <c r="P19" s="71"/>
      <c r="Q19" s="71"/>
      <c r="R19" s="71"/>
    </row>
    <row r="20" spans="2:18" s="6" customFormat="1" ht="15">
      <c r="B20" s="28"/>
      <c r="C20" s="122"/>
      <c r="D20" s="7"/>
      <c r="E20" s="112"/>
      <c r="F20" s="97"/>
      <c r="G20" s="37"/>
      <c r="H20" s="37"/>
      <c r="I20" s="71"/>
      <c r="J20" s="71"/>
      <c r="K20" s="71"/>
      <c r="L20" s="71"/>
      <c r="M20" s="89"/>
      <c r="N20" s="71"/>
      <c r="O20" s="71"/>
      <c r="P20" s="71"/>
      <c r="Q20" s="71"/>
      <c r="R20" s="71"/>
    </row>
    <row r="21" spans="2:18" s="6" customFormat="1" ht="15.75">
      <c r="B21" s="30" t="s">
        <v>12</v>
      </c>
      <c r="C21" s="149" t="s">
        <v>13</v>
      </c>
      <c r="D21" s="149"/>
      <c r="E21" s="147" t="s">
        <v>14</v>
      </c>
      <c r="F21" s="148"/>
      <c r="G21" s="37"/>
      <c r="H21" s="37"/>
      <c r="I21" s="71"/>
      <c r="J21" s="71"/>
      <c r="K21" s="71"/>
      <c r="L21" s="71"/>
      <c r="M21" s="71"/>
      <c r="N21" s="89"/>
      <c r="O21" s="71"/>
      <c r="P21" s="71"/>
      <c r="Q21" s="71"/>
      <c r="R21" s="71"/>
    </row>
    <row r="22" spans="2:21" s="6" customFormat="1" ht="18" customHeight="1">
      <c r="B22" s="107" t="s">
        <v>93</v>
      </c>
      <c r="C22" s="133">
        <v>0.43</v>
      </c>
      <c r="D22" s="104">
        <v>174</v>
      </c>
      <c r="E22" s="133">
        <f>C22/D76</f>
        <v>0.470048097944906</v>
      </c>
      <c r="F22" s="104">
        <f>D22/D76</f>
        <v>190.20550940096197</v>
      </c>
      <c r="G22" s="38"/>
      <c r="H22" s="39"/>
      <c r="I22" s="71"/>
      <c r="J22" s="71"/>
      <c r="K22" s="71"/>
      <c r="L22" s="71"/>
      <c r="M22" s="71"/>
      <c r="N22" s="71"/>
      <c r="O22" s="89"/>
      <c r="P22" s="71"/>
      <c r="Q22" s="71"/>
      <c r="R22" s="71"/>
      <c r="S22" s="52"/>
      <c r="T22" s="52"/>
      <c r="U22" s="52"/>
    </row>
    <row r="23" spans="2:21" s="6" customFormat="1" ht="18" customHeight="1">
      <c r="B23" s="107" t="s">
        <v>94</v>
      </c>
      <c r="C23" s="133">
        <v>0.56</v>
      </c>
      <c r="D23" s="76">
        <v>179</v>
      </c>
      <c r="E23" s="133">
        <f>C23/D76</f>
        <v>0.6121556624398776</v>
      </c>
      <c r="F23" s="104">
        <f>D23/D76</f>
        <v>195.67118495846088</v>
      </c>
      <c r="G23" s="38"/>
      <c r="H23" s="39"/>
      <c r="I23" s="40"/>
      <c r="J23" s="71"/>
      <c r="K23" s="71"/>
      <c r="L23" s="71"/>
      <c r="M23" s="71"/>
      <c r="N23" s="71"/>
      <c r="O23" s="71"/>
      <c r="P23" s="89"/>
      <c r="Q23" s="71"/>
      <c r="R23" s="71"/>
      <c r="S23" s="52"/>
      <c r="T23" s="52"/>
      <c r="U23" s="52"/>
    </row>
    <row r="24" spans="2:21" s="6" customFormat="1" ht="18" customHeight="1">
      <c r="B24" s="107" t="s">
        <v>95</v>
      </c>
      <c r="C24" s="133">
        <v>0.54</v>
      </c>
      <c r="D24" s="13">
        <v>183.25</v>
      </c>
      <c r="E24" s="133">
        <f>C24/D76</f>
        <v>0.590292960209882</v>
      </c>
      <c r="F24" s="104">
        <f>D24/D76</f>
        <v>200.31700918233494</v>
      </c>
      <c r="G24" s="38"/>
      <c r="H24" s="39"/>
      <c r="I24" s="71"/>
      <c r="J24" s="71"/>
      <c r="K24" s="71"/>
      <c r="L24" s="71"/>
      <c r="M24" s="71"/>
      <c r="N24" s="71"/>
      <c r="O24" s="71"/>
      <c r="P24" s="71"/>
      <c r="Q24" s="89"/>
      <c r="R24" s="71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1"/>
      <c r="J25" s="71"/>
      <c r="K25" s="71"/>
      <c r="L25" s="71"/>
      <c r="M25" s="71"/>
      <c r="N25" s="71"/>
      <c r="O25" s="71"/>
      <c r="P25" s="71"/>
      <c r="Q25" s="89"/>
      <c r="R25" s="71"/>
      <c r="S25" s="53"/>
      <c r="T25" s="53"/>
      <c r="U25" s="53"/>
    </row>
    <row r="26" spans="2:21" ht="15.75">
      <c r="B26" s="30" t="s">
        <v>16</v>
      </c>
      <c r="C26" s="149" t="s">
        <v>17</v>
      </c>
      <c r="D26" s="149"/>
      <c r="E26" s="149" t="s">
        <v>14</v>
      </c>
      <c r="F26" s="149"/>
      <c r="G26" s="27"/>
      <c r="H26" s="27"/>
      <c r="I26" s="71"/>
      <c r="J26" s="71"/>
      <c r="K26" s="71"/>
      <c r="L26" s="71"/>
      <c r="M26" s="71"/>
      <c r="N26" s="71"/>
      <c r="O26" s="71"/>
      <c r="P26" s="71"/>
      <c r="Q26" s="40"/>
      <c r="R26" s="71"/>
      <c r="S26" s="53"/>
      <c r="T26" s="53"/>
      <c r="U26" s="53"/>
    </row>
    <row r="27" spans="2:18" s="6" customFormat="1" ht="18" customHeight="1">
      <c r="B27" s="107" t="s">
        <v>18</v>
      </c>
      <c r="C27" s="133">
        <v>0.2</v>
      </c>
      <c r="D27" s="76">
        <v>374.75</v>
      </c>
      <c r="E27" s="133">
        <f>C27/D76</f>
        <v>0.2186270222999563</v>
      </c>
      <c r="F27" s="104">
        <f>D27/D76</f>
        <v>409.6523830345431</v>
      </c>
      <c r="G27" s="27"/>
      <c r="H27" s="27"/>
      <c r="I27" s="71"/>
      <c r="J27" s="71"/>
      <c r="K27" s="71"/>
      <c r="L27" s="71"/>
      <c r="M27" s="71"/>
      <c r="N27" s="71"/>
      <c r="O27" s="40"/>
      <c r="P27" s="71"/>
      <c r="Q27" s="71"/>
      <c r="R27" s="71"/>
    </row>
    <row r="28" spans="2:18" s="6" customFormat="1" ht="18" customHeight="1">
      <c r="B28" s="107" t="s">
        <v>15</v>
      </c>
      <c r="C28" s="133">
        <v>0.27</v>
      </c>
      <c r="D28" s="76">
        <v>374</v>
      </c>
      <c r="E28" s="133">
        <f>C28/$D$76</f>
        <v>0.295146480104941</v>
      </c>
      <c r="F28" s="104">
        <f>D28/$D$76</f>
        <v>408.83253170091825</v>
      </c>
      <c r="G28" s="27"/>
      <c r="H28" s="27"/>
      <c r="I28" s="71"/>
      <c r="J28" s="71"/>
      <c r="K28" s="71"/>
      <c r="L28" s="71"/>
      <c r="M28" s="71"/>
      <c r="N28" s="71"/>
      <c r="O28" s="71"/>
      <c r="P28" s="40"/>
      <c r="Q28" s="71"/>
      <c r="R28" s="71"/>
    </row>
    <row r="29" spans="2:18" s="6" customFormat="1" ht="18" customHeight="1">
      <c r="B29" s="107" t="s">
        <v>19</v>
      </c>
      <c r="C29" s="133">
        <v>0.27</v>
      </c>
      <c r="D29" s="100">
        <v>364</v>
      </c>
      <c r="E29" s="133">
        <f>C29/$D$76</f>
        <v>0.295146480104941</v>
      </c>
      <c r="F29" s="104">
        <f>D29/$D$76</f>
        <v>397.90118058592043</v>
      </c>
      <c r="G29" s="27"/>
      <c r="H29" s="27"/>
      <c r="I29" s="71"/>
      <c r="J29" s="71"/>
      <c r="K29" s="71"/>
      <c r="L29" s="71"/>
      <c r="M29" s="71"/>
      <c r="N29" s="71"/>
      <c r="O29" s="71"/>
      <c r="P29" s="71"/>
      <c r="Q29" s="40"/>
      <c r="R29" s="71"/>
    </row>
    <row r="30" spans="2:18" ht="15.75">
      <c r="B30" s="72"/>
      <c r="C30" s="98"/>
      <c r="E30" s="98"/>
      <c r="F30" s="99"/>
      <c r="G30" s="27"/>
      <c r="H30" s="27"/>
      <c r="I30" s="71"/>
      <c r="J30" s="71"/>
      <c r="K30" s="71"/>
      <c r="L30" s="71"/>
      <c r="M30" s="71"/>
      <c r="N30" s="71"/>
      <c r="O30" s="71"/>
      <c r="P30" s="71"/>
      <c r="Q30" s="71"/>
      <c r="R30" s="40"/>
    </row>
    <row r="31" spans="2:18" ht="15.75">
      <c r="B31" s="30" t="s">
        <v>20</v>
      </c>
      <c r="C31" s="144" t="s">
        <v>5</v>
      </c>
      <c r="D31" s="145"/>
      <c r="E31" s="144" t="s">
        <v>6</v>
      </c>
      <c r="F31" s="145"/>
      <c r="G31" s="27"/>
      <c r="H31" s="27"/>
      <c r="I31" s="6"/>
      <c r="J31" s="71"/>
      <c r="K31" s="71"/>
      <c r="L31" s="71"/>
      <c r="M31" s="71"/>
      <c r="N31" s="71"/>
      <c r="O31" s="89"/>
      <c r="P31" s="71"/>
      <c r="Q31" s="71"/>
      <c r="R31" s="71"/>
    </row>
    <row r="32" spans="2:18" s="6" customFormat="1" ht="15.75">
      <c r="B32" s="28" t="s">
        <v>8</v>
      </c>
      <c r="C32" s="153">
        <v>0</v>
      </c>
      <c r="D32" s="109">
        <v>2.25</v>
      </c>
      <c r="E32" s="153">
        <f aca="true" t="shared" si="2" ref="E32:F34">C32*58.0164</f>
        <v>0</v>
      </c>
      <c r="F32" s="104">
        <f t="shared" si="2"/>
        <v>130.5369</v>
      </c>
      <c r="G32" s="94"/>
      <c r="H32" s="27"/>
      <c r="J32" s="71"/>
      <c r="K32" s="71"/>
      <c r="L32" s="71"/>
      <c r="M32" s="71"/>
      <c r="N32" s="71"/>
      <c r="O32" s="71"/>
      <c r="P32" s="89"/>
      <c r="Q32" s="71"/>
      <c r="R32" s="71"/>
    </row>
    <row r="33" spans="2:18" s="6" customFormat="1" ht="15">
      <c r="B33" s="28" t="s">
        <v>9</v>
      </c>
      <c r="C33" s="153">
        <v>0</v>
      </c>
      <c r="D33" s="109">
        <v>2.26</v>
      </c>
      <c r="E33" s="153">
        <f t="shared" si="2"/>
        <v>0</v>
      </c>
      <c r="F33" s="104">
        <f t="shared" si="2"/>
        <v>131.11706399999997</v>
      </c>
      <c r="G33" s="27"/>
      <c r="H33" s="27"/>
      <c r="J33" s="71"/>
      <c r="K33" s="71"/>
      <c r="L33" s="71"/>
      <c r="M33" s="71"/>
      <c r="N33" s="71"/>
      <c r="O33" s="71"/>
      <c r="P33" s="71"/>
      <c r="Q33" s="89"/>
      <c r="R33" s="71"/>
    </row>
    <row r="34" spans="2:18" s="6" customFormat="1" ht="15.75">
      <c r="B34" s="28" t="s">
        <v>103</v>
      </c>
      <c r="C34" s="153">
        <v>0</v>
      </c>
      <c r="D34" s="109" t="s">
        <v>100</v>
      </c>
      <c r="E34" s="153">
        <f t="shared" si="2"/>
        <v>0</v>
      </c>
      <c r="F34" s="104" t="s">
        <v>100</v>
      </c>
      <c r="G34" s="27"/>
      <c r="H34" s="27"/>
      <c r="J34" s="71"/>
      <c r="K34" s="71"/>
      <c r="L34" s="71"/>
      <c r="M34" s="71"/>
      <c r="N34" s="71"/>
      <c r="O34" s="71"/>
      <c r="P34" s="70"/>
      <c r="Q34" s="71"/>
      <c r="R34" s="71"/>
    </row>
    <row r="35" spans="2:18" s="6" customFormat="1" ht="15.75">
      <c r="B35" s="28"/>
      <c r="C35" s="112"/>
      <c r="D35" s="7"/>
      <c r="E35" s="15"/>
      <c r="F35" s="7"/>
      <c r="G35" s="27"/>
      <c r="H35" s="27"/>
      <c r="J35" s="71"/>
      <c r="K35" s="71"/>
      <c r="L35" s="71"/>
      <c r="M35" s="71"/>
      <c r="N35" s="71"/>
      <c r="O35" s="71"/>
      <c r="P35" s="71"/>
      <c r="Q35" s="70"/>
      <c r="R35" s="71"/>
    </row>
    <row r="36" spans="2:18" ht="15.75">
      <c r="B36" s="30" t="s">
        <v>21</v>
      </c>
      <c r="C36" s="144" t="s">
        <v>5</v>
      </c>
      <c r="D36" s="145"/>
      <c r="E36" s="144" t="s">
        <v>6</v>
      </c>
      <c r="F36" s="145"/>
      <c r="G36" s="27"/>
      <c r="H36" s="27"/>
      <c r="I36" s="6"/>
      <c r="J36" s="71"/>
      <c r="K36" s="71"/>
      <c r="L36" s="71"/>
      <c r="M36" s="71"/>
      <c r="N36" s="71"/>
      <c r="O36" s="71"/>
      <c r="P36" s="71"/>
      <c r="Q36" s="71"/>
      <c r="R36" s="70"/>
    </row>
    <row r="37" spans="2:17" s="6" customFormat="1" ht="15" customHeight="1">
      <c r="B37" s="28" t="s">
        <v>22</v>
      </c>
      <c r="C37" s="130">
        <v>0.06</v>
      </c>
      <c r="D37" s="109">
        <v>8.852</v>
      </c>
      <c r="E37" s="130">
        <f aca="true" t="shared" si="3" ref="E37:F39">C37*36.7437</f>
        <v>2.2046219999999996</v>
      </c>
      <c r="F37" s="104">
        <f t="shared" si="3"/>
        <v>325.2552324</v>
      </c>
      <c r="G37" s="95"/>
      <c r="H37" s="27"/>
      <c r="J37" s="71"/>
      <c r="K37" s="71"/>
      <c r="L37" s="71"/>
      <c r="M37" s="71"/>
      <c r="N37" s="71"/>
      <c r="O37" s="71"/>
      <c r="P37" s="71"/>
      <c r="Q37" s="106"/>
    </row>
    <row r="38" spans="2:13" s="6" customFormat="1" ht="15" customHeight="1">
      <c r="B38" s="28" t="s">
        <v>8</v>
      </c>
      <c r="C38" s="130">
        <v>0.06</v>
      </c>
      <c r="D38" s="109">
        <v>8.85</v>
      </c>
      <c r="E38" s="130">
        <f t="shared" si="3"/>
        <v>2.2046219999999996</v>
      </c>
      <c r="F38" s="104">
        <f t="shared" si="3"/>
        <v>325.181745</v>
      </c>
      <c r="G38" s="29"/>
      <c r="H38" s="27"/>
      <c r="K38" s="26"/>
      <c r="L38" s="26"/>
      <c r="M38" s="26"/>
    </row>
    <row r="39" spans="2:13" s="6" customFormat="1" ht="15">
      <c r="B39" s="28" t="s">
        <v>9</v>
      </c>
      <c r="C39" s="130">
        <v>0.064</v>
      </c>
      <c r="D39" s="109">
        <v>8.912</v>
      </c>
      <c r="E39" s="130">
        <f t="shared" si="3"/>
        <v>2.3515968</v>
      </c>
      <c r="F39" s="104">
        <f t="shared" si="3"/>
        <v>327.4598544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23</v>
      </c>
      <c r="C41" s="144" t="s">
        <v>24</v>
      </c>
      <c r="D41" s="145"/>
      <c r="E41" s="144" t="s">
        <v>6</v>
      </c>
      <c r="F41" s="145"/>
      <c r="G41" s="33"/>
      <c r="H41" s="33"/>
      <c r="I41" s="25"/>
      <c r="J41" s="6"/>
    </row>
    <row r="42" spans="2:13" s="25" customFormat="1" ht="15">
      <c r="B42" s="28" t="s">
        <v>22</v>
      </c>
      <c r="C42" s="133">
        <v>2.1</v>
      </c>
      <c r="D42" s="110">
        <v>276.9</v>
      </c>
      <c r="E42" s="133">
        <f aca="true" t="shared" si="4" ref="E42:F44">C42*1.1023</f>
        <v>2.31483</v>
      </c>
      <c r="F42" s="110">
        <f t="shared" si="4"/>
        <v>305.22686999999996</v>
      </c>
      <c r="G42" s="29"/>
      <c r="H42" s="27"/>
      <c r="K42" s="6"/>
      <c r="L42" s="6"/>
      <c r="M42" s="6"/>
    </row>
    <row r="43" spans="2:19" s="25" customFormat="1" ht="15">
      <c r="B43" s="28" t="s">
        <v>8</v>
      </c>
      <c r="C43" s="133">
        <v>2.1</v>
      </c>
      <c r="D43" s="110">
        <v>278.7</v>
      </c>
      <c r="E43" s="133">
        <f t="shared" si="4"/>
        <v>2.31483</v>
      </c>
      <c r="F43" s="110">
        <f t="shared" si="4"/>
        <v>307.21101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">
      <c r="B44" s="28" t="s">
        <v>9</v>
      </c>
      <c r="C44" s="133">
        <v>1.7</v>
      </c>
      <c r="D44" s="110">
        <v>281.2</v>
      </c>
      <c r="E44" s="133">
        <f t="shared" si="4"/>
        <v>1.87391</v>
      </c>
      <c r="F44" s="110">
        <f t="shared" si="4"/>
        <v>309.96676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">
      <c r="B45" s="77"/>
      <c r="C45" s="128"/>
      <c r="D45" s="97"/>
      <c r="E45" s="127"/>
      <c r="F45" s="97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25</v>
      </c>
      <c r="C46" s="144" t="s">
        <v>26</v>
      </c>
      <c r="D46" s="145"/>
      <c r="E46" s="144" t="s">
        <v>27</v>
      </c>
      <c r="F46" s="145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97</v>
      </c>
      <c r="C47" s="133">
        <v>0.33</v>
      </c>
      <c r="D47" s="104">
        <v>30.47</v>
      </c>
      <c r="E47" s="133">
        <f aca="true" t="shared" si="5" ref="E47:F49">C47/454*1000</f>
        <v>0.7268722466960352</v>
      </c>
      <c r="F47" s="104">
        <f t="shared" si="5"/>
        <v>67.11453744493393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96</v>
      </c>
      <c r="C48" s="133">
        <v>0.34</v>
      </c>
      <c r="D48" s="104">
        <v>30.72</v>
      </c>
      <c r="E48" s="133">
        <f t="shared" si="5"/>
        <v>0.748898678414097</v>
      </c>
      <c r="F48" s="104">
        <f t="shared" si="5"/>
        <v>67.66519823788546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9</v>
      </c>
      <c r="C49" s="133">
        <v>0.35</v>
      </c>
      <c r="D49" s="104">
        <v>30.92</v>
      </c>
      <c r="E49" s="133">
        <f t="shared" si="5"/>
        <v>0.7709251101321585</v>
      </c>
      <c r="F49" s="104">
        <f t="shared" si="5"/>
        <v>68.10572687224669</v>
      </c>
      <c r="G49" s="27"/>
      <c r="H49" s="27"/>
      <c r="I49" s="6"/>
      <c r="J49" s="89"/>
      <c r="K49" s="71"/>
      <c r="L49" s="71"/>
      <c r="M49" s="71"/>
      <c r="N49" s="71"/>
      <c r="O49" s="71"/>
      <c r="P49" s="71"/>
      <c r="Q49" s="71"/>
      <c r="R49" s="90"/>
      <c r="S49" s="68"/>
      <c r="T49" s="68"/>
      <c r="U49" s="68"/>
    </row>
    <row r="50" spans="2:21" ht="15">
      <c r="B50" s="28"/>
      <c r="C50" s="121"/>
      <c r="D50" s="100"/>
      <c r="E50" s="121"/>
      <c r="F50" s="97"/>
      <c r="G50" s="27"/>
      <c r="H50" s="27"/>
      <c r="I50" s="6"/>
      <c r="J50" s="89"/>
      <c r="K50" s="71"/>
      <c r="L50" s="71"/>
      <c r="M50" s="71"/>
      <c r="N50" s="71"/>
      <c r="O50" s="71"/>
      <c r="P50" s="71"/>
      <c r="Q50" s="71"/>
      <c r="R50" s="71"/>
      <c r="S50" s="68"/>
      <c r="T50" s="68"/>
      <c r="U50" s="68"/>
    </row>
    <row r="51" spans="2:21" ht="15.75">
      <c r="B51" s="30" t="s">
        <v>28</v>
      </c>
      <c r="C51" s="144" t="s">
        <v>29</v>
      </c>
      <c r="D51" s="145"/>
      <c r="E51" s="144" t="s">
        <v>6</v>
      </c>
      <c r="F51" s="145"/>
      <c r="G51" s="27"/>
      <c r="H51" s="27"/>
      <c r="I51" s="6"/>
      <c r="J51" s="89"/>
      <c r="K51" s="71"/>
      <c r="L51" s="71"/>
      <c r="M51" s="71"/>
      <c r="N51" s="71"/>
      <c r="O51" s="71"/>
      <c r="P51" s="71"/>
      <c r="Q51" s="71"/>
      <c r="R51" s="71"/>
      <c r="S51" s="74"/>
      <c r="T51" s="74"/>
      <c r="U51" s="75"/>
    </row>
    <row r="52" spans="2:24" s="6" customFormat="1" ht="15.75">
      <c r="B52" s="28" t="s">
        <v>22</v>
      </c>
      <c r="C52" s="131">
        <v>0.115</v>
      </c>
      <c r="D52" s="109">
        <v>10.855</v>
      </c>
      <c r="E52" s="131">
        <f aca="true" t="shared" si="6" ref="E52:F54">C52*22.0462</f>
        <v>2.535313</v>
      </c>
      <c r="F52" s="104">
        <f t="shared" si="6"/>
        <v>239.311501</v>
      </c>
      <c r="G52" s="29"/>
      <c r="H52" s="27"/>
      <c r="I52" s="89"/>
      <c r="J52" s="89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  <row r="53" spans="2:24" s="6" customFormat="1" ht="15.75">
      <c r="B53" s="28" t="s">
        <v>96</v>
      </c>
      <c r="C53" s="131">
        <v>0.12</v>
      </c>
      <c r="D53" s="109">
        <v>11.09</v>
      </c>
      <c r="E53" s="131">
        <f t="shared" si="6"/>
        <v>2.6455439999999997</v>
      </c>
      <c r="F53" s="104">
        <f t="shared" si="6"/>
        <v>244.492358</v>
      </c>
      <c r="G53" s="27"/>
      <c r="H53" s="27"/>
      <c r="I53" s="90"/>
      <c r="J53" s="71"/>
      <c r="K53" s="89"/>
      <c r="L53" s="71"/>
      <c r="M53" s="71"/>
      <c r="N53" s="71"/>
      <c r="O53" s="71"/>
      <c r="P53" s="71"/>
      <c r="Q53" s="71"/>
      <c r="R53" s="71"/>
      <c r="S53" s="78"/>
      <c r="T53" s="78"/>
      <c r="U53" s="78"/>
      <c r="V53" s="78"/>
      <c r="W53" s="71"/>
      <c r="X53" s="71"/>
    </row>
    <row r="54" spans="2:24" ht="15.75">
      <c r="B54" s="28" t="s">
        <v>9</v>
      </c>
      <c r="C54" s="131">
        <v>0.12</v>
      </c>
      <c r="D54" s="109">
        <v>11.4</v>
      </c>
      <c r="E54" s="131">
        <f t="shared" si="6"/>
        <v>2.6455439999999997</v>
      </c>
      <c r="F54" s="104">
        <f t="shared" si="6"/>
        <v>251.32667999999998</v>
      </c>
      <c r="G54" s="27"/>
      <c r="H54" s="27"/>
      <c r="I54" s="90"/>
      <c r="J54" s="71"/>
      <c r="K54" s="71"/>
      <c r="L54" s="89"/>
      <c r="M54" s="71"/>
      <c r="N54" s="71"/>
      <c r="O54" s="71"/>
      <c r="P54" s="71"/>
      <c r="Q54" s="71"/>
      <c r="R54" s="71"/>
      <c r="S54" s="83"/>
      <c r="T54" s="83"/>
      <c r="U54" s="83"/>
      <c r="V54" s="78"/>
      <c r="W54" s="71"/>
      <c r="X54" s="71"/>
    </row>
    <row r="55" spans="2:24" ht="15.75">
      <c r="B55" s="77"/>
      <c r="C55" s="101"/>
      <c r="D55" s="102"/>
      <c r="E55" s="112"/>
      <c r="F55" s="102"/>
      <c r="G55" s="27"/>
      <c r="H55" s="27"/>
      <c r="I55" s="90"/>
      <c r="J55" s="71"/>
      <c r="K55" s="71"/>
      <c r="L55" s="71"/>
      <c r="M55" s="89"/>
      <c r="N55" s="71"/>
      <c r="O55" s="71"/>
      <c r="P55" s="71"/>
      <c r="Q55" s="71"/>
      <c r="R55" s="71"/>
      <c r="S55" s="83"/>
      <c r="T55" s="83"/>
      <c r="U55" s="83"/>
      <c r="V55" s="78"/>
      <c r="W55" s="71"/>
      <c r="X55" s="71"/>
    </row>
    <row r="56" spans="2:25" ht="15.75" customHeight="1">
      <c r="B56" s="30" t="s">
        <v>30</v>
      </c>
      <c r="C56" s="144" t="s">
        <v>31</v>
      </c>
      <c r="D56" s="145"/>
      <c r="E56" s="144" t="s">
        <v>32</v>
      </c>
      <c r="F56" s="145"/>
      <c r="H56" s="27"/>
      <c r="I56" s="89"/>
      <c r="J56" s="71"/>
      <c r="K56" s="71"/>
      <c r="L56" s="71"/>
      <c r="M56" s="71"/>
      <c r="N56" s="89"/>
      <c r="O56" s="71"/>
      <c r="P56" s="71"/>
      <c r="Q56" s="71"/>
      <c r="R56" s="71"/>
      <c r="S56" s="83"/>
      <c r="T56" s="83"/>
      <c r="U56" s="83"/>
      <c r="V56" s="78"/>
      <c r="W56" s="71"/>
      <c r="X56" s="71"/>
      <c r="Y56" s="53"/>
    </row>
    <row r="57" spans="2:25" s="6" customFormat="1" ht="15.75" customHeight="1">
      <c r="B57" s="28" t="s">
        <v>97</v>
      </c>
      <c r="C57" s="131">
        <v>0.023</v>
      </c>
      <c r="D57" s="109">
        <v>1.363</v>
      </c>
      <c r="E57" s="131">
        <f aca="true" t="shared" si="7" ref="E57:F59">C57/3.785</f>
        <v>0.006076618229854689</v>
      </c>
      <c r="F57" s="104">
        <f t="shared" si="7"/>
        <v>0.36010568031704093</v>
      </c>
      <c r="G57" s="29"/>
      <c r="H57" s="27"/>
      <c r="I57" s="89"/>
      <c r="J57" s="71"/>
      <c r="K57" s="71"/>
      <c r="L57" s="71"/>
      <c r="M57" s="71"/>
      <c r="N57" s="71"/>
      <c r="O57" s="89"/>
      <c r="P57" s="71"/>
      <c r="Q57" s="71"/>
      <c r="R57" s="71"/>
      <c r="S57" s="83"/>
      <c r="T57" s="83"/>
      <c r="U57" s="83"/>
      <c r="V57" s="78"/>
      <c r="W57" s="71"/>
      <c r="X57" s="71"/>
      <c r="Y57" s="52"/>
    </row>
    <row r="58" spans="2:25" s="6" customFormat="1" ht="16.5" customHeight="1">
      <c r="B58" s="28" t="s">
        <v>99</v>
      </c>
      <c r="C58" s="131">
        <v>0.021</v>
      </c>
      <c r="D58" s="109">
        <v>1.82</v>
      </c>
      <c r="E58" s="131">
        <f t="shared" si="7"/>
        <v>0.005548216644649934</v>
      </c>
      <c r="F58" s="104">
        <f t="shared" si="7"/>
        <v>0.4808454425363276</v>
      </c>
      <c r="G58" s="27"/>
      <c r="H58" s="27"/>
      <c r="I58" s="90"/>
      <c r="J58" s="71"/>
      <c r="K58" s="71"/>
      <c r="L58" s="71"/>
      <c r="M58" s="71"/>
      <c r="N58" s="71"/>
      <c r="O58" s="71"/>
      <c r="P58" s="89"/>
      <c r="Q58" s="71"/>
      <c r="R58" s="71"/>
      <c r="S58" s="83"/>
      <c r="T58" s="83"/>
      <c r="U58" s="83"/>
      <c r="V58" s="81"/>
      <c r="W58" s="71"/>
      <c r="X58" s="71"/>
      <c r="Y58" s="52"/>
    </row>
    <row r="59" spans="2:25" s="6" customFormat="1" ht="16.5" customHeight="1">
      <c r="B59" s="28" t="s">
        <v>96</v>
      </c>
      <c r="C59" s="131">
        <v>0.021</v>
      </c>
      <c r="D59" s="109">
        <v>1.4</v>
      </c>
      <c r="E59" s="131">
        <f t="shared" si="7"/>
        <v>0.005548216644649934</v>
      </c>
      <c r="F59" s="104">
        <f t="shared" si="7"/>
        <v>0.3698811096433289</v>
      </c>
      <c r="G59" s="27"/>
      <c r="H59" s="27"/>
      <c r="I59" s="90"/>
      <c r="J59" s="71"/>
      <c r="K59" s="71"/>
      <c r="L59" s="71"/>
      <c r="M59" s="71"/>
      <c r="N59" s="71"/>
      <c r="O59" s="71"/>
      <c r="P59" s="71"/>
      <c r="Q59" s="89"/>
      <c r="R59" s="71"/>
      <c r="S59" s="83"/>
      <c r="T59" s="83"/>
      <c r="U59" s="83"/>
      <c r="V59" s="81"/>
      <c r="W59" s="71"/>
      <c r="X59" s="71"/>
      <c r="Y59" s="52"/>
    </row>
    <row r="60" spans="2:25" ht="15.75">
      <c r="B60" s="28"/>
      <c r="C60" s="112"/>
      <c r="D60" s="105"/>
      <c r="E60" s="125"/>
      <c r="F60" s="5"/>
      <c r="G60" s="27"/>
      <c r="H60" s="27"/>
      <c r="I60" s="90"/>
      <c r="J60" s="71"/>
      <c r="K60" s="71"/>
      <c r="L60" s="71"/>
      <c r="M60" s="71"/>
      <c r="N60" s="89"/>
      <c r="O60" s="71"/>
      <c r="P60" s="71"/>
      <c r="Q60" s="71"/>
      <c r="R60" s="71"/>
      <c r="S60" s="90"/>
      <c r="U60" s="83"/>
      <c r="V60" s="78"/>
      <c r="W60" s="70"/>
      <c r="X60" s="71"/>
      <c r="Y60" s="53"/>
    </row>
    <row r="61" spans="2:25" ht="15.75" customHeight="1">
      <c r="B61" s="30" t="s">
        <v>33</v>
      </c>
      <c r="C61" s="144" t="s">
        <v>34</v>
      </c>
      <c r="D61" s="145"/>
      <c r="E61" s="144" t="s">
        <v>35</v>
      </c>
      <c r="F61" s="145"/>
      <c r="G61" s="35"/>
      <c r="H61" s="27"/>
      <c r="I61" s="90"/>
      <c r="J61" s="71"/>
      <c r="K61" s="71"/>
      <c r="L61" s="71"/>
      <c r="M61" s="71"/>
      <c r="N61" s="71"/>
      <c r="O61" s="89"/>
      <c r="P61" s="71"/>
      <c r="Q61" s="71"/>
      <c r="R61" s="71"/>
      <c r="S61" s="71"/>
      <c r="U61" s="83"/>
      <c r="V61" s="78"/>
      <c r="W61" s="71"/>
      <c r="X61" s="70"/>
      <c r="Y61" s="53"/>
    </row>
    <row r="62" spans="2:25" s="6" customFormat="1" ht="15.75">
      <c r="B62" s="28" t="s">
        <v>7</v>
      </c>
      <c r="C62" s="134">
        <v>0</v>
      </c>
      <c r="D62" s="113">
        <v>0.789</v>
      </c>
      <c r="E62" s="134">
        <f>C62/454*100</f>
        <v>0</v>
      </c>
      <c r="F62" s="111">
        <f>D62/454*1000</f>
        <v>1.7378854625550662</v>
      </c>
      <c r="G62" s="27"/>
      <c r="H62" s="27"/>
      <c r="I62" s="90"/>
      <c r="J62" s="71"/>
      <c r="K62" s="71"/>
      <c r="L62" s="71"/>
      <c r="M62" s="71"/>
      <c r="N62" s="71"/>
      <c r="O62" s="71"/>
      <c r="P62" s="89"/>
      <c r="Q62" s="71"/>
      <c r="R62" s="71"/>
      <c r="S62" s="71"/>
      <c r="T62" s="71"/>
      <c r="U62" s="83"/>
      <c r="V62" s="78"/>
      <c r="W62" s="78"/>
      <c r="X62" s="78"/>
      <c r="Y62" s="52"/>
    </row>
    <row r="63" spans="2:25" s="6" customFormat="1" ht="16.5" customHeight="1">
      <c r="B63" s="28" t="s">
        <v>97</v>
      </c>
      <c r="C63" s="129">
        <v>0.005</v>
      </c>
      <c r="D63" s="113">
        <v>0.81125</v>
      </c>
      <c r="E63" s="129">
        <f>C63/454*100</f>
        <v>0.0011013215859030838</v>
      </c>
      <c r="F63" s="111">
        <f>D63/454*1000</f>
        <v>1.7868942731277533</v>
      </c>
      <c r="G63" s="27"/>
      <c r="H63" s="27"/>
      <c r="I63" s="90"/>
      <c r="J63" s="71"/>
      <c r="K63" s="71"/>
      <c r="L63" s="71"/>
      <c r="M63" s="71"/>
      <c r="N63" s="71"/>
      <c r="O63" s="71"/>
      <c r="P63" s="71"/>
      <c r="Q63" s="89"/>
      <c r="R63" s="71"/>
      <c r="S63" s="71"/>
      <c r="T63" s="71"/>
      <c r="U63" s="83"/>
      <c r="V63" s="78"/>
      <c r="W63" s="78"/>
      <c r="X63" s="78"/>
      <c r="Y63" s="52"/>
    </row>
    <row r="64" spans="2:25" s="6" customFormat="1" ht="15.75">
      <c r="B64" s="28" t="s">
        <v>98</v>
      </c>
      <c r="C64" s="129">
        <v>0.0065</v>
      </c>
      <c r="D64" s="113">
        <v>0.84</v>
      </c>
      <c r="E64" s="129">
        <f>C64/454*100</f>
        <v>0.0014317180616740088</v>
      </c>
      <c r="F64" s="111">
        <f>D64/454*1000</f>
        <v>1.8502202643171806</v>
      </c>
      <c r="G64" s="29"/>
      <c r="H64" s="27"/>
      <c r="I64" s="90"/>
      <c r="J64" s="71"/>
      <c r="K64" s="71"/>
      <c r="L64" s="71"/>
      <c r="M64" s="71"/>
      <c r="N64" s="71"/>
      <c r="O64" s="71"/>
      <c r="P64" s="71"/>
      <c r="Q64" s="71"/>
      <c r="R64" s="89"/>
      <c r="S64" s="71"/>
      <c r="T64" s="71"/>
      <c r="U64" s="83"/>
      <c r="V64" s="81"/>
      <c r="W64" s="71"/>
      <c r="X64" s="78"/>
      <c r="Y64" s="52"/>
    </row>
    <row r="65" spans="2:25" s="6" customFormat="1" ht="15.75" customHeight="1">
      <c r="B65" s="73"/>
      <c r="C65" s="15"/>
      <c r="D65" s="14"/>
      <c r="E65" s="85"/>
      <c r="F65" s="14"/>
      <c r="G65" s="27"/>
      <c r="H65" s="27"/>
      <c r="I65" s="90"/>
      <c r="J65" s="71"/>
      <c r="K65" s="71"/>
      <c r="L65" s="71"/>
      <c r="M65" s="71"/>
      <c r="N65" s="71"/>
      <c r="O65" s="89"/>
      <c r="P65" s="71"/>
      <c r="Q65" s="71"/>
      <c r="R65" s="71"/>
      <c r="S65" s="71"/>
      <c r="T65" s="71"/>
      <c r="U65" s="83"/>
      <c r="V65" s="78"/>
      <c r="W65" s="71"/>
      <c r="X65" s="78"/>
      <c r="Y65" s="52"/>
    </row>
    <row r="66" spans="2:25" ht="15.75">
      <c r="B66" s="30" t="s">
        <v>36</v>
      </c>
      <c r="C66" s="143" t="s">
        <v>34</v>
      </c>
      <c r="D66" s="143"/>
      <c r="E66" s="144" t="s">
        <v>37</v>
      </c>
      <c r="F66" s="145"/>
      <c r="G66" s="27"/>
      <c r="H66" s="27"/>
      <c r="I66" s="90"/>
      <c r="J66" s="71"/>
      <c r="K66" s="71"/>
      <c r="L66" s="71"/>
      <c r="M66" s="71"/>
      <c r="N66" s="71"/>
      <c r="O66" s="71"/>
      <c r="P66" s="89"/>
      <c r="Q66" s="71"/>
      <c r="R66" s="71"/>
      <c r="S66" s="71"/>
      <c r="T66" s="71"/>
      <c r="U66" s="83"/>
      <c r="V66" s="78"/>
      <c r="W66" s="71"/>
      <c r="X66" s="78"/>
      <c r="Y66" s="53"/>
    </row>
    <row r="67" spans="2:24" s="6" customFormat="1" ht="15.75">
      <c r="B67" s="28" t="s">
        <v>101</v>
      </c>
      <c r="C67" s="69">
        <v>0.0007</v>
      </c>
      <c r="D67" s="108">
        <v>0.15</v>
      </c>
      <c r="E67" s="69">
        <f aca="true" t="shared" si="8" ref="E67:F69">C67/454*1000000</f>
        <v>1.5418502202643172</v>
      </c>
      <c r="F67" s="104">
        <f t="shared" si="8"/>
        <v>330.3964757709251</v>
      </c>
      <c r="G67" s="29"/>
      <c r="H67" s="27"/>
      <c r="I67" s="96"/>
      <c r="J67" s="71"/>
      <c r="K67" s="71"/>
      <c r="L67" s="71"/>
      <c r="M67" s="71"/>
      <c r="N67" s="89"/>
      <c r="O67" s="71"/>
      <c r="P67" s="71"/>
      <c r="Q67" s="71"/>
      <c r="R67" s="71"/>
      <c r="S67" s="82"/>
      <c r="T67" s="83"/>
      <c r="U67" s="83"/>
      <c r="V67" s="78"/>
      <c r="W67" s="70"/>
      <c r="X67" s="71"/>
    </row>
    <row r="68" spans="2:24" s="6" customFormat="1" ht="15.75">
      <c r="B68" s="28" t="s">
        <v>102</v>
      </c>
      <c r="C68" s="69">
        <v>0.0006</v>
      </c>
      <c r="D68" s="108" t="s">
        <v>100</v>
      </c>
      <c r="E68" s="69">
        <f t="shared" si="8"/>
        <v>1.3215859030837005</v>
      </c>
      <c r="F68" s="104" t="s">
        <v>100</v>
      </c>
      <c r="G68" s="36"/>
      <c r="H68" s="36"/>
      <c r="I68" s="23"/>
      <c r="J68" s="71"/>
      <c r="K68" s="71"/>
      <c r="L68" s="71"/>
      <c r="M68" s="71"/>
      <c r="N68" s="71"/>
      <c r="O68" s="89"/>
      <c r="P68" s="71"/>
      <c r="Q68" s="71"/>
      <c r="R68" s="71"/>
      <c r="S68" s="83"/>
      <c r="T68" s="82"/>
      <c r="U68" s="83"/>
      <c r="V68" s="78"/>
      <c r="W68" s="71"/>
      <c r="X68" s="70"/>
    </row>
    <row r="69" spans="2:24" s="6" customFormat="1" ht="15.75">
      <c r="B69" s="28" t="s">
        <v>38</v>
      </c>
      <c r="C69" s="69">
        <v>0.0006</v>
      </c>
      <c r="D69" s="108" t="s">
        <v>100</v>
      </c>
      <c r="E69" s="69">
        <f t="shared" si="8"/>
        <v>1.3215859030837005</v>
      </c>
      <c r="F69" s="104" t="s">
        <v>100</v>
      </c>
      <c r="G69" s="36"/>
      <c r="H69" s="36"/>
      <c r="I69" s="23"/>
      <c r="J69" s="71"/>
      <c r="K69" s="71"/>
      <c r="L69" s="71"/>
      <c r="M69" s="71"/>
      <c r="N69" s="71"/>
      <c r="O69" s="89"/>
      <c r="P69" s="71"/>
      <c r="Q69" s="71"/>
      <c r="R69" s="71"/>
      <c r="S69" s="83"/>
      <c r="T69" s="82"/>
      <c r="U69" s="83"/>
      <c r="V69" s="78"/>
      <c r="W69" s="71"/>
      <c r="X69" s="70"/>
    </row>
    <row r="70" spans="2:24" s="6" customFormat="1" ht="15">
      <c r="B70" s="28"/>
      <c r="C70" s="126"/>
      <c r="D70" s="14"/>
      <c r="E70" s="126"/>
      <c r="F70" s="14"/>
      <c r="G70" s="27"/>
      <c r="H70" s="27"/>
      <c r="J70" s="71"/>
      <c r="K70" s="71"/>
      <c r="L70" s="71"/>
      <c r="M70" s="71"/>
      <c r="N70" s="71"/>
      <c r="O70" s="71"/>
      <c r="P70" s="89"/>
      <c r="Q70" s="71"/>
      <c r="R70" s="71"/>
      <c r="S70" s="83"/>
      <c r="T70" s="83"/>
      <c r="U70" s="82"/>
      <c r="V70" s="84"/>
      <c r="W70" s="50"/>
      <c r="X70" s="60"/>
    </row>
    <row r="71" spans="2:24" s="6" customFormat="1" ht="15.75" customHeight="1">
      <c r="B71" s="16"/>
      <c r="C71" s="24"/>
      <c r="D71" s="17"/>
      <c r="E71" s="17"/>
      <c r="F71" s="17"/>
      <c r="J71" s="71"/>
      <c r="K71" s="71"/>
      <c r="L71" s="71"/>
      <c r="M71" s="71"/>
      <c r="N71" s="71"/>
      <c r="O71" s="71"/>
      <c r="P71" s="71"/>
      <c r="Q71" s="89"/>
      <c r="R71" s="71"/>
      <c r="S71" s="82"/>
      <c r="T71" s="83"/>
      <c r="U71" s="81"/>
      <c r="V71" s="86"/>
      <c r="W71" s="50"/>
      <c r="X71" s="60"/>
    </row>
    <row r="72" spans="2:24" s="6" customFormat="1" ht="15.75" customHeight="1">
      <c r="B72" s="16"/>
      <c r="C72" s="24"/>
      <c r="D72" s="17"/>
      <c r="E72" s="17"/>
      <c r="F72" s="17"/>
      <c r="J72" s="90"/>
      <c r="K72" s="71"/>
      <c r="L72" s="71"/>
      <c r="M72" s="71"/>
      <c r="N72" s="71"/>
      <c r="O72" s="71"/>
      <c r="P72" s="71"/>
      <c r="Q72" s="71"/>
      <c r="R72" s="70"/>
      <c r="S72" s="83"/>
      <c r="T72" s="82"/>
      <c r="U72" s="84"/>
      <c r="V72" s="87"/>
      <c r="W72" s="50"/>
      <c r="X72" s="60"/>
    </row>
    <row r="73" spans="2:24" s="6" customFormat="1" ht="15.75" customHeight="1">
      <c r="B73" s="21" t="s">
        <v>39</v>
      </c>
      <c r="C73" s="24"/>
      <c r="D73" s="17"/>
      <c r="E73" s="17"/>
      <c r="F73" s="17"/>
      <c r="J73" s="96"/>
      <c r="K73"/>
      <c r="L73"/>
      <c r="M73"/>
      <c r="N73"/>
      <c r="O73"/>
      <c r="P73"/>
      <c r="Q73"/>
      <c r="R73"/>
      <c r="S73" s="79"/>
      <c r="T73" s="88"/>
      <c r="U73" s="84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40</v>
      </c>
      <c r="E74" s="49" t="s">
        <v>41</v>
      </c>
      <c r="F74" s="49" t="s">
        <v>42</v>
      </c>
      <c r="G74" s="49" t="s">
        <v>43</v>
      </c>
      <c r="H74" s="49" t="s">
        <v>44</v>
      </c>
      <c r="I74" s="49" t="s">
        <v>45</v>
      </c>
      <c r="J74" s="49" t="s">
        <v>46</v>
      </c>
      <c r="K74" s="49" t="s">
        <v>47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48</v>
      </c>
      <c r="D75" s="91" t="s">
        <v>49</v>
      </c>
      <c r="E75" s="92">
        <v>1.0931</v>
      </c>
      <c r="F75" s="92">
        <v>0.0083</v>
      </c>
      <c r="G75" s="92">
        <v>1.4846</v>
      </c>
      <c r="H75" s="92">
        <v>1.0107</v>
      </c>
      <c r="I75" s="92">
        <v>0.7184</v>
      </c>
      <c r="J75" s="92">
        <v>0.7243</v>
      </c>
      <c r="K75" s="92">
        <v>0.129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50</v>
      </c>
      <c r="D76" s="93">
        <v>0.9148</v>
      </c>
      <c r="E76" s="93" t="s">
        <v>49</v>
      </c>
      <c r="F76" s="93">
        <v>0.0076</v>
      </c>
      <c r="G76" s="93">
        <v>1.3582</v>
      </c>
      <c r="H76" s="93">
        <v>0.9246</v>
      </c>
      <c r="I76" s="93">
        <v>0.6572</v>
      </c>
      <c r="J76" s="93">
        <v>0.6626</v>
      </c>
      <c r="K76" s="93">
        <v>0.118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51</v>
      </c>
      <c r="D77" s="92">
        <v>120.9482</v>
      </c>
      <c r="E77" s="92">
        <v>132.2085</v>
      </c>
      <c r="F77" s="92" t="s">
        <v>49</v>
      </c>
      <c r="G77" s="92">
        <v>179.5597</v>
      </c>
      <c r="H77" s="92">
        <v>1222.2424</v>
      </c>
      <c r="I77" s="92">
        <v>86.8892</v>
      </c>
      <c r="J77" s="92">
        <v>87.6028</v>
      </c>
      <c r="K77" s="92">
        <v>15.6047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52</v>
      </c>
      <c r="D78" s="93">
        <v>0.6736</v>
      </c>
      <c r="E78" s="93">
        <v>0.7363</v>
      </c>
      <c r="F78" s="93">
        <v>0.0056</v>
      </c>
      <c r="G78" s="93" t="s">
        <v>49</v>
      </c>
      <c r="H78" s="93">
        <v>0.6808</v>
      </c>
      <c r="I78" s="93">
        <v>0.4839</v>
      </c>
      <c r="J78" s="93">
        <v>0.4879</v>
      </c>
      <c r="K78" s="93">
        <v>0.0869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53</v>
      </c>
      <c r="D79" s="92">
        <v>0.9894</v>
      </c>
      <c r="E79" s="92">
        <v>1.0815</v>
      </c>
      <c r="F79" s="92">
        <v>0.0082</v>
      </c>
      <c r="G79" s="92">
        <v>1.4689</v>
      </c>
      <c r="H79" s="92" t="s">
        <v>49</v>
      </c>
      <c r="I79" s="92">
        <v>0.7108</v>
      </c>
      <c r="J79" s="92">
        <v>0.7166</v>
      </c>
      <c r="K79" s="92">
        <v>0.1277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54</v>
      </c>
      <c r="D80" s="93">
        <v>1.392</v>
      </c>
      <c r="E80" s="93">
        <v>1.5216</v>
      </c>
      <c r="F80" s="93">
        <v>0.0115</v>
      </c>
      <c r="G80" s="93">
        <v>2.0665</v>
      </c>
      <c r="H80" s="93">
        <v>1.4069</v>
      </c>
      <c r="I80" s="93" t="s">
        <v>49</v>
      </c>
      <c r="J80" s="93">
        <v>1.0082</v>
      </c>
      <c r="K80" s="93">
        <v>0.1796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55</v>
      </c>
      <c r="D81" s="92">
        <v>1.3806</v>
      </c>
      <c r="E81" s="92">
        <v>1.5092</v>
      </c>
      <c r="F81" s="92">
        <v>0.0114</v>
      </c>
      <c r="G81" s="92">
        <v>2.0497</v>
      </c>
      <c r="H81" s="92">
        <v>1.3954</v>
      </c>
      <c r="I81" s="92">
        <v>0.9919</v>
      </c>
      <c r="J81" s="92" t="s">
        <v>49</v>
      </c>
      <c r="K81" s="92">
        <v>0.1781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56</v>
      </c>
      <c r="D82" s="93">
        <v>7.7507</v>
      </c>
      <c r="E82" s="93">
        <v>8.4723</v>
      </c>
      <c r="F82" s="93">
        <v>0.0641</v>
      </c>
      <c r="G82" s="93">
        <v>11.5067</v>
      </c>
      <c r="H82" s="93">
        <v>7.8337</v>
      </c>
      <c r="I82" s="93">
        <v>5.5681</v>
      </c>
      <c r="J82" s="93">
        <v>5.6139</v>
      </c>
      <c r="K82" s="93" t="s">
        <v>49</v>
      </c>
      <c r="L82" s="50"/>
      <c r="M82" s="63"/>
      <c r="N82" s="84"/>
      <c r="O82" s="84"/>
      <c r="P82" s="84"/>
      <c r="Q82" s="84"/>
      <c r="R82" s="86"/>
      <c r="S82" s="84"/>
      <c r="T82" s="84"/>
      <c r="U82" s="116"/>
      <c r="V82" s="118"/>
      <c r="W82" s="116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4"/>
      <c r="O83" s="84"/>
      <c r="P83" s="84"/>
      <c r="Q83" s="84"/>
      <c r="R83" s="84"/>
      <c r="S83" s="86"/>
      <c r="T83" s="84"/>
      <c r="U83" s="117"/>
      <c r="V83" s="53"/>
      <c r="W83" s="53"/>
      <c r="X83" s="53"/>
    </row>
    <row r="84" spans="2:24" ht="16.5" customHeight="1">
      <c r="B84" s="10" t="s">
        <v>57</v>
      </c>
      <c r="E84" s="41"/>
      <c r="F84" s="41"/>
      <c r="G84" s="42"/>
      <c r="H84" s="42"/>
      <c r="I84" s="41"/>
      <c r="J84" s="41"/>
      <c r="M84" s="84"/>
      <c r="N84" s="84"/>
      <c r="O84" s="84"/>
      <c r="P84" s="84"/>
      <c r="Q84" s="84"/>
      <c r="R84" s="84"/>
      <c r="S84" s="84"/>
      <c r="T84" s="86"/>
      <c r="U84" s="117"/>
      <c r="V84" s="53"/>
      <c r="W84" s="53"/>
      <c r="X84" s="53"/>
    </row>
    <row r="85" spans="2:24" ht="15.75" customHeight="1">
      <c r="B85" s="1" t="s">
        <v>58</v>
      </c>
      <c r="E85" s="41"/>
      <c r="F85" s="44"/>
      <c r="G85" s="45"/>
      <c r="H85" s="46"/>
      <c r="I85" s="41"/>
      <c r="J85" s="41"/>
      <c r="K85" s="53"/>
      <c r="L85" s="53"/>
      <c r="M85" s="118"/>
      <c r="N85" s="117"/>
      <c r="O85" s="117"/>
      <c r="P85" s="117"/>
      <c r="Q85" s="117"/>
      <c r="R85" s="117"/>
      <c r="S85" s="117"/>
      <c r="T85" s="117"/>
      <c r="U85" s="114"/>
      <c r="V85" s="53"/>
      <c r="W85" s="53"/>
      <c r="X85" s="53"/>
    </row>
    <row r="86" spans="2:24" ht="15" customHeight="1">
      <c r="B86" s="1" t="s">
        <v>59</v>
      </c>
      <c r="E86" s="41"/>
      <c r="F86" s="43"/>
      <c r="G86" s="42"/>
      <c r="H86" s="42"/>
      <c r="I86" s="41"/>
      <c r="J86" s="41"/>
      <c r="K86" s="53"/>
      <c r="L86" s="53"/>
      <c r="M86" s="119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53"/>
    </row>
    <row r="87" spans="2:24" ht="15">
      <c r="B87" s="1" t="s">
        <v>60</v>
      </c>
      <c r="E87" s="41"/>
      <c r="F87" s="41"/>
      <c r="G87" s="42"/>
      <c r="H87" s="42"/>
      <c r="I87" s="41"/>
      <c r="J87" s="41"/>
      <c r="K87" s="53"/>
      <c r="L87" s="119"/>
      <c r="M87" s="115"/>
      <c r="N87" s="119"/>
      <c r="O87" s="115"/>
      <c r="P87" s="115"/>
      <c r="Q87" s="115"/>
      <c r="R87" s="115"/>
      <c r="S87" s="115"/>
      <c r="T87" s="115"/>
      <c r="U87" s="123"/>
      <c r="V87" s="115"/>
      <c r="W87" s="115"/>
      <c r="X87" s="53"/>
    </row>
    <row r="88" spans="2:24" ht="15">
      <c r="B88" s="1" t="s">
        <v>61</v>
      </c>
      <c r="E88" s="41"/>
      <c r="F88" s="41"/>
      <c r="G88" s="42"/>
      <c r="H88" s="42"/>
      <c r="I88" s="41"/>
      <c r="J88" s="41"/>
      <c r="K88" s="53"/>
      <c r="L88" s="115"/>
      <c r="M88" s="115"/>
      <c r="N88" s="115"/>
      <c r="O88" s="119"/>
      <c r="P88" s="115"/>
      <c r="Q88" s="115"/>
      <c r="R88" s="115"/>
      <c r="S88" s="115"/>
      <c r="T88" s="115"/>
      <c r="U88" s="115"/>
      <c r="V88" s="115"/>
      <c r="W88" s="115"/>
      <c r="X88" s="53"/>
    </row>
    <row r="89" spans="2:24" ht="15">
      <c r="B89" s="1" t="s">
        <v>62</v>
      </c>
      <c r="J89" s="53"/>
      <c r="K89" s="53"/>
      <c r="L89" s="115"/>
      <c r="M89" s="115"/>
      <c r="N89" s="115"/>
      <c r="O89" s="115"/>
      <c r="P89" s="119"/>
      <c r="Q89" s="115"/>
      <c r="R89" s="115"/>
      <c r="S89" s="115"/>
      <c r="T89" s="115"/>
      <c r="U89" s="115"/>
      <c r="V89" s="115"/>
      <c r="W89" s="115"/>
      <c r="X89" s="53"/>
    </row>
    <row r="90" spans="2:24" ht="15">
      <c r="B90" s="1" t="s">
        <v>63</v>
      </c>
      <c r="J90" s="53"/>
      <c r="K90" s="120"/>
      <c r="L90" s="115"/>
      <c r="M90" s="119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53"/>
    </row>
    <row r="91" spans="2:24" ht="15">
      <c r="B91" s="1" t="s">
        <v>64</v>
      </c>
      <c r="J91" s="53"/>
      <c r="K91" s="115"/>
      <c r="L91" s="115"/>
      <c r="M91" s="119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53"/>
    </row>
    <row r="92" spans="2:24" ht="15">
      <c r="B92" s="1" t="s">
        <v>65</v>
      </c>
      <c r="J92" s="53"/>
      <c r="K92" s="115"/>
      <c r="L92" s="115"/>
      <c r="M92" s="115"/>
      <c r="N92" s="119"/>
      <c r="O92" s="115"/>
      <c r="P92" s="115"/>
      <c r="Q92" s="115"/>
      <c r="R92" s="115"/>
      <c r="S92" s="115"/>
      <c r="T92" s="115"/>
      <c r="U92" s="115"/>
      <c r="V92" s="119"/>
      <c r="W92" s="115"/>
      <c r="X92" s="53"/>
    </row>
    <row r="93" spans="2:24" ht="15">
      <c r="B93" s="1" t="s">
        <v>66</v>
      </c>
      <c r="J93" s="53"/>
      <c r="K93" s="115"/>
      <c r="L93" s="115"/>
      <c r="M93" s="115"/>
      <c r="N93" s="115"/>
      <c r="O93" s="119"/>
      <c r="P93" s="115"/>
      <c r="Q93" s="115"/>
      <c r="R93" s="115"/>
      <c r="S93" s="115"/>
      <c r="T93" s="115"/>
      <c r="U93" s="115"/>
      <c r="V93" s="115"/>
      <c r="W93" s="119"/>
      <c r="X93" s="53"/>
    </row>
    <row r="94" spans="2:24" ht="15">
      <c r="B94" s="1" t="s">
        <v>67</v>
      </c>
      <c r="J94" s="53"/>
      <c r="K94" s="115"/>
      <c r="L94" s="115"/>
      <c r="M94" s="115"/>
      <c r="N94" s="115"/>
      <c r="O94" s="115"/>
      <c r="P94" s="119"/>
      <c r="Q94" s="115"/>
      <c r="R94" s="115"/>
      <c r="S94" s="115"/>
      <c r="T94" s="115"/>
      <c r="U94" s="115"/>
      <c r="V94" s="53"/>
      <c r="W94" s="53"/>
      <c r="X94" s="53"/>
    </row>
    <row r="95" spans="2:24" ht="15">
      <c r="B95" s="1" t="s">
        <v>68</v>
      </c>
      <c r="J95" s="53"/>
      <c r="K95" s="115"/>
      <c r="L95" s="115"/>
      <c r="M95" s="115"/>
      <c r="N95" s="115"/>
      <c r="O95" s="115"/>
      <c r="P95" s="115"/>
      <c r="Q95" s="119"/>
      <c r="R95" s="115"/>
      <c r="S95" s="115"/>
      <c r="T95" s="115"/>
      <c r="U95" s="120"/>
      <c r="V95" s="53"/>
      <c r="W95" s="53"/>
      <c r="X95" s="53"/>
    </row>
    <row r="96" spans="2:24" ht="15">
      <c r="B96" s="1" t="s">
        <v>69</v>
      </c>
      <c r="J96" s="53"/>
      <c r="K96" s="115"/>
      <c r="L96" s="115"/>
      <c r="M96" s="115"/>
      <c r="N96" s="115"/>
      <c r="O96" s="115"/>
      <c r="P96" s="115"/>
      <c r="Q96" s="115"/>
      <c r="R96" s="119"/>
      <c r="S96" s="115"/>
      <c r="T96" s="115"/>
      <c r="U96" s="53"/>
      <c r="V96" s="53"/>
      <c r="W96" s="53"/>
      <c r="X96" s="53"/>
    </row>
    <row r="97" spans="2:23" ht="15">
      <c r="B97" s="1" t="s">
        <v>70</v>
      </c>
      <c r="J97" s="53"/>
      <c r="K97" s="115"/>
      <c r="L97" s="115"/>
      <c r="M97" s="115"/>
      <c r="N97" s="115"/>
      <c r="O97" s="115"/>
      <c r="P97" s="115"/>
      <c r="Q97" s="115"/>
      <c r="R97" s="115"/>
      <c r="S97" s="119"/>
      <c r="T97" s="115"/>
      <c r="U97" s="53"/>
      <c r="V97" s="53"/>
      <c r="W97" s="53"/>
    </row>
    <row r="98" spans="2:23" ht="15">
      <c r="B98" s="1" t="s">
        <v>71</v>
      </c>
      <c r="J98" s="53"/>
      <c r="K98" s="53"/>
      <c r="L98" s="115"/>
      <c r="M98" s="115"/>
      <c r="N98" s="115"/>
      <c r="O98" s="115"/>
      <c r="P98" s="115"/>
      <c r="Q98" s="115"/>
      <c r="R98" s="115"/>
      <c r="S98" s="115"/>
      <c r="T98" s="119"/>
      <c r="U98" s="53"/>
      <c r="V98" s="53"/>
      <c r="W98" s="53"/>
    </row>
    <row r="99" spans="2:23" ht="15">
      <c r="B99" s="1" t="s">
        <v>72</v>
      </c>
      <c r="J99" s="53"/>
      <c r="K99" s="53"/>
      <c r="L99" s="115"/>
      <c r="M99" s="115"/>
      <c r="N99" s="115"/>
      <c r="O99" s="119"/>
      <c r="P99" s="115"/>
      <c r="Q99" s="115"/>
      <c r="R99" s="115"/>
      <c r="S99" s="115"/>
      <c r="T99" s="115"/>
      <c r="U99" s="53"/>
      <c r="V99" s="53"/>
      <c r="W99" s="53"/>
    </row>
    <row r="100" spans="2:22" ht="15">
      <c r="B100" s="1"/>
      <c r="J100" s="53"/>
      <c r="K100" s="53"/>
      <c r="L100" s="115"/>
      <c r="M100" s="115"/>
      <c r="N100" s="115"/>
      <c r="O100" s="115"/>
      <c r="P100" s="119"/>
      <c r="Q100" s="115"/>
      <c r="R100" s="115"/>
      <c r="S100" s="115"/>
      <c r="T100" s="115"/>
      <c r="U100" s="53"/>
      <c r="V100" s="53"/>
    </row>
    <row r="101" spans="10:22" ht="15">
      <c r="J101" s="53"/>
      <c r="K101" s="53"/>
      <c r="L101" s="115"/>
      <c r="M101" s="115"/>
      <c r="N101" s="115"/>
      <c r="O101" s="115"/>
      <c r="P101" s="115"/>
      <c r="Q101" s="119"/>
      <c r="R101" s="115"/>
      <c r="S101" s="115"/>
      <c r="T101" s="115"/>
      <c r="U101" s="53"/>
      <c r="V101" s="53"/>
    </row>
    <row r="102" spans="2:22" ht="15">
      <c r="B102" s="146" t="s">
        <v>73</v>
      </c>
      <c r="C102" s="138"/>
      <c r="D102" s="138"/>
      <c r="E102" s="138"/>
      <c r="F102" s="138"/>
      <c r="J102" s="53"/>
      <c r="K102" s="53"/>
      <c r="L102" s="53"/>
      <c r="M102" s="115"/>
      <c r="N102" s="115"/>
      <c r="O102" s="115"/>
      <c r="P102" s="115"/>
      <c r="Q102" s="115"/>
      <c r="R102" s="119"/>
      <c r="S102" s="115"/>
      <c r="T102" s="115"/>
      <c r="U102" s="53"/>
      <c r="V102" s="53"/>
    </row>
    <row r="103" spans="2:22" ht="15">
      <c r="B103" s="137" t="s">
        <v>74</v>
      </c>
      <c r="C103" s="138"/>
      <c r="D103" s="138"/>
      <c r="E103" s="138"/>
      <c r="F103" s="138"/>
      <c r="J103" s="53"/>
      <c r="K103" s="53"/>
      <c r="L103" s="53"/>
      <c r="M103" s="115"/>
      <c r="N103" s="115"/>
      <c r="O103" s="115"/>
      <c r="P103" s="115"/>
      <c r="Q103" s="115"/>
      <c r="R103" s="115"/>
      <c r="S103" s="119"/>
      <c r="T103" s="115"/>
      <c r="U103" s="53"/>
      <c r="V103" s="53"/>
    </row>
    <row r="104" spans="2:22" ht="78" customHeight="1">
      <c r="B104" s="137" t="s">
        <v>75</v>
      </c>
      <c r="C104" s="138"/>
      <c r="D104" s="138"/>
      <c r="E104" s="138"/>
      <c r="F104" s="138"/>
      <c r="J104" s="53"/>
      <c r="K104" s="53"/>
      <c r="L104" s="53"/>
      <c r="M104" s="115"/>
      <c r="N104" s="115"/>
      <c r="O104" s="115"/>
      <c r="P104" s="115"/>
      <c r="Q104" s="115"/>
      <c r="R104" s="115"/>
      <c r="S104" s="115"/>
      <c r="T104" s="119"/>
      <c r="U104" s="53"/>
      <c r="V104" s="53"/>
    </row>
    <row r="105" spans="2:21" ht="15">
      <c r="B105" s="137" t="s">
        <v>76</v>
      </c>
      <c r="C105" s="138"/>
      <c r="D105" s="138"/>
      <c r="E105" s="138"/>
      <c r="F105" s="138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7" t="s">
        <v>77</v>
      </c>
      <c r="C106" s="138"/>
      <c r="D106" s="138"/>
      <c r="E106" s="138"/>
      <c r="F106" s="138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7" t="s">
        <v>78</v>
      </c>
      <c r="C107" s="138"/>
      <c r="D107" s="138"/>
      <c r="E107" s="138"/>
      <c r="F107" s="138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7" t="s">
        <v>79</v>
      </c>
      <c r="C108" s="138"/>
      <c r="D108" s="138"/>
      <c r="E108" s="138"/>
      <c r="F108" s="138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39" t="s">
        <v>80</v>
      </c>
      <c r="C109" s="138"/>
      <c r="D109" s="138"/>
      <c r="E109" s="138"/>
      <c r="F109" s="138"/>
    </row>
    <row r="111" spans="2:6" ht="15.75">
      <c r="B111" s="51" t="s">
        <v>81</v>
      </c>
      <c r="C111" s="140"/>
      <c r="D111" s="141"/>
      <c r="E111" s="141"/>
      <c r="F111" s="142"/>
    </row>
    <row r="112" spans="2:6" ht="30.75" customHeight="1">
      <c r="B112" s="51" t="s">
        <v>82</v>
      </c>
      <c r="C112" s="136" t="s">
        <v>83</v>
      </c>
      <c r="D112" s="136"/>
      <c r="E112" s="136" t="s">
        <v>84</v>
      </c>
      <c r="F112" s="136"/>
    </row>
    <row r="113" spans="2:6" ht="30.75" customHeight="1">
      <c r="B113" s="51" t="s">
        <v>85</v>
      </c>
      <c r="C113" s="136" t="s">
        <v>86</v>
      </c>
      <c r="D113" s="136"/>
      <c r="E113" s="136" t="s">
        <v>87</v>
      </c>
      <c r="F113" s="136"/>
    </row>
    <row r="114" spans="2:6" ht="15" customHeight="1">
      <c r="B114" s="135" t="s">
        <v>88</v>
      </c>
      <c r="C114" s="136" t="s">
        <v>89</v>
      </c>
      <c r="D114" s="136"/>
      <c r="E114" s="136" t="s">
        <v>90</v>
      </c>
      <c r="F114" s="136"/>
    </row>
    <row r="115" spans="2:6" ht="15">
      <c r="B115" s="135"/>
      <c r="C115" s="136"/>
      <c r="D115" s="136"/>
      <c r="E115" s="136"/>
      <c r="F115" s="136"/>
    </row>
  </sheetData>
  <sheetProtection/>
  <mergeCells count="43">
    <mergeCell ref="C31:D31"/>
    <mergeCell ref="E31:F31"/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61:D61"/>
    <mergeCell ref="E61:F6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E112:F112"/>
    <mergeCell ref="C66:D66"/>
    <mergeCell ref="E66:F66"/>
    <mergeCell ref="B102:F102"/>
    <mergeCell ref="B103:F103"/>
    <mergeCell ref="B104:F104"/>
    <mergeCell ref="B105:F105"/>
    <mergeCell ref="B106:F106"/>
    <mergeCell ref="B114:B115"/>
    <mergeCell ref="C114:D115"/>
    <mergeCell ref="E114:F115"/>
    <mergeCell ref="B107:F107"/>
    <mergeCell ref="B108:F108"/>
    <mergeCell ref="B109:F109"/>
    <mergeCell ref="C113:D113"/>
    <mergeCell ref="E113:F113"/>
    <mergeCell ref="C111:F111"/>
    <mergeCell ref="C112:D112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2015-12-23T07:36:19Z</dcterms:modified>
  <cp:category/>
  <cp:version/>
  <cp:contentType/>
  <cp:contentStatus/>
</cp:coreProperties>
</file>