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<sst xmlns="http://schemas.openxmlformats.org/spreadsheetml/2006/main" count="349" uniqueCount="128">
  <si>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</si>
  <si>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</si>
  <si>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</si>
  <si>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</si>
  <si>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</si>
  <si>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</si>
  <si>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</si>
  <si>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</si>
  <si>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</si>
  <si>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</si>
  <si>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</si>
  <si>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</si>
  <si>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</si>
  <si>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</si>
  <si>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</si>
  <si>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</si>
  <si>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</si>
  <si>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</si>
  <si>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</si>
  <si>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</si>
  <si>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</si>
  <si>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</si>
  <si>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</si>
  <si>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</si>
  <si>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</si>
  <si>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</si>
  <si>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</si>
  <si>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</si>
  <si>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</si>
  <si>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</si>
  <si>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</si>
  <si>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</si>
  <si>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</si>
  <si>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</si>
  <si>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</si>
  <si>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</si>
  <si>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</si>
  <si>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</si>
  <si>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</si>
  <si>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</si>
  <si>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</si>
  <si>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</si>
  <si>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</si>
  <si>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</si>
  <si>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</si>
  <si>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</si>
  <si>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</si>
  <si>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</si>
  <si>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</si>
  <si>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</si>
  <si>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</si>
  <si>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</si>
  <si>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</si>
  <si>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</si>
  <si>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</si>
  <si>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</si>
  <si>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</si>
  <si>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</si>
  <si>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</si>
  <si>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</si>
  <si>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</si>
  <si>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</si>
  <si>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</si>
  <si>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</si>
  <si>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</si>
  <si>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</si>
  <si>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</si>
  <si>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</si>
  <si>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</si>
  <si>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</si>
  <si>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</si>
  <si>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</si>
  <si>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</si>
  <si>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</si>
  <si>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</si>
  <si>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</si>
  <si>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</si>
  <si>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Euronext -Листопад'20 (€/МT)</t>
  </si>
  <si>
    <t>TOCOM - Серпень '20 (¥/МT)</t>
  </si>
  <si>
    <t>CME -Жовтень'20</t>
  </si>
  <si>
    <t>Euronext - Грудень '20 (€/МT)</t>
  </si>
  <si>
    <t>Euronext -Лютий'21 (€/МT)</t>
  </si>
  <si>
    <t>CME -Березень'20</t>
  </si>
  <si>
    <t>Ціна за М.Т. (JPY)</t>
  </si>
  <si>
    <t>TOCOM - Вересень'20 (¥/МT)</t>
  </si>
  <si>
    <t>TOCOM - Листопад'20 (¥/МT)</t>
  </si>
  <si>
    <t>TOCOM - Жовтень '20 (¥/МT)</t>
  </si>
  <si>
    <t>Euronext - Березень '21 (€/МT)</t>
  </si>
  <si>
    <t>CME - Грудень'20</t>
  </si>
  <si>
    <t>CME - Листопад'20</t>
  </si>
  <si>
    <t>Euronext -Березень'21 (€/МT)</t>
  </si>
  <si>
    <t>TOCOM - Січень'20 (¥/МT)</t>
  </si>
  <si>
    <t>CME -Травень'20</t>
  </si>
  <si>
    <t>TOCOM - Грудень '20 (¥/МT)</t>
  </si>
  <si>
    <t>CME - Березень'20</t>
  </si>
  <si>
    <t>CME -Листопад'20</t>
  </si>
  <si>
    <t>CME - Січень'21</t>
  </si>
  <si>
    <t>Euronext -Січень'21 (€/МT)</t>
  </si>
  <si>
    <t>CME -Січень'21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</si>
  <si>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</si>
  <si>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</si>
  <si>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</si>
  <si>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</si>
  <si>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</si>
  <si>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</si>
  <si>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</si>
  <si>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</si>
  <si>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</si>
  <si>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</si>
  <si>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</si>
  <si>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</si>
  <si>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</si>
  <si>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</si>
  <si>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</si>
  <si>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</si>
  <si>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</si>
  <si>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</si>
  <si>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</si>
  <si>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</si>
  <si>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</si>
  <si>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</si>
  <si>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Euronext - Травень '21 (€/МT)</t>
  </si>
  <si>
    <t>CME - Березень'21</t>
  </si>
  <si>
    <t>CME -Березень'21</t>
  </si>
  <si>
    <t>CME - Травень'21</t>
  </si>
  <si>
    <t>CME -Грудень'20</t>
  </si>
  <si>
    <t>CME -Серпень'20</t>
  </si>
  <si>
    <t xml:space="preserve">         22 жовтня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</si>
</sst>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2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7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8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6" fillId="0" borderId="17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192" fontId="78" fillId="0" borderId="10" xfId="0" applyNumberFormat="1" applyFont="1" applyFill="1" applyBorder="1" applyAlignment="1">
      <alignment horizontal="center" vertical="top" wrapText="1"/>
    </xf>
    <xf numFmtId="2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8" fillId="0" borderId="10" xfId="0" applyNumberFormat="1" applyFont="1" applyFill="1" applyBorder="1" applyAlignment="1">
      <alignment horizontal="center" vertical="top" wrapText="1"/>
    </xf>
    <xf numFmtId="2" fontId="76" fillId="0" borderId="17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80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8" fillId="0" borderId="10" xfId="0" applyNumberFormat="1" applyFont="1" applyFill="1" applyBorder="1" applyAlignment="1">
      <alignment horizontal="center" vertical="top" wrapText="1"/>
    </xf>
    <xf numFmtId="2" fontId="80" fillId="0" borderId="10" xfId="0" applyNumberFormat="1" applyFont="1" applyFill="1" applyBorder="1" applyAlignment="1">
      <alignment horizontal="center" vertical="top" wrapText="1"/>
    </xf>
    <xf numFmtId="0" fontId="81" fillId="0" borderId="10" xfId="0" applyFont="1" applyBorder="1" applyAlignment="1">
      <alignment/>
    </xf>
    <xf numFmtId="189" fontId="80" fillId="0" borderId="10" xfId="0" applyNumberFormat="1" applyFont="1" applyFill="1" applyBorder="1" applyAlignment="1">
      <alignment horizontal="center" vertical="top" wrapText="1"/>
    </xf>
    <xf numFmtId="188" fontId="7" fillId="0" borderId="16" xfId="0" applyNumberFormat="1" applyFont="1" applyFill="1" applyBorder="1" applyAlignment="1">
      <alignment horizontal="center" vertical="top" wrapText="1"/>
    </xf>
    <xf numFmtId="190" fontId="80" fillId="0" borderId="10" xfId="0" applyNumberFormat="1" applyFont="1" applyFill="1" applyBorder="1" applyAlignment="1">
      <alignment horizontal="center" vertical="top" wrapText="1"/>
    </xf>
    <xf numFmtId="188" fontId="80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88" fontId="77" fillId="0" borderId="10" xfId="0" applyNumberFormat="1" applyFont="1" applyFill="1" applyBorder="1" applyAlignment="1">
      <alignment horizontal="center" vertical="top" wrapText="1"/>
    </xf>
    <xf numFmtId="192" fontId="76" fillId="0" borderId="10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2" fontId="77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13" fillId="0" borderId="0" xfId="0" applyNumberFormat="1" applyFont="1" applyAlignment="1">
      <alignment wrapText="1"/>
    </xf>
    <xf numFmtId="190" fontId="78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190" fontId="76" fillId="0" borderId="10" xfId="0" applyNumberFormat="1" applyFont="1" applyFill="1" applyBorder="1" applyAlignment="1">
      <alignment horizontal="center" vertical="top" wrapText="1"/>
    </xf>
    <xf numFmtId="188" fontId="80" fillId="0" borderId="10" xfId="0" applyNumberFormat="1" applyFont="1" applyFill="1" applyBorder="1" applyAlignment="1" quotePrefix="1">
      <alignment horizontal="center" vertical="top" wrapText="1"/>
    </xf>
    <xf numFmtId="192" fontId="80" fillId="0" borderId="10" xfId="0" applyNumberFormat="1" applyFont="1" applyFill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0</v>
      </c>
    </row>
    <row r="3" spans="7:9" ht="15" customHeight="1">
      <c r="G3"/>
      <c r="H3"/>
      <c r="I3"/>
    </row>
    <row r="4" spans="2:6" s="1" customFormat="1" ht="15" customHeight="1">
      <c r="B4" s="135"/>
      <c r="C4" s="181" t="s">
        <v>127</v>
      </c>
      <c r="D4" s="182"/>
      <c r="E4" s="182"/>
      <c r="F4" s="183"/>
    </row>
    <row r="5" spans="2:6" s="2" customFormat="1" ht="105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 customHeight="1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 customHeight="1">
      <c r="B7" s="23" t="s">
        <v>88</v>
      </c>
      <c r="C7" s="165">
        <v>0.024</v>
      </c>
      <c r="D7" s="13">
        <v>4.156</v>
      </c>
      <c r="E7" s="165">
        <f aca="true" t="shared" si="0" ref="E7:F9">C7*39.3683</f>
        <v>0.9448392</v>
      </c>
      <c r="F7" s="12">
        <f t="shared" si="0"/>
        <v>163.61465479999998</v>
      </c>
    </row>
    <row r="8" spans="2:6" s="5" customFormat="1" ht="15" customHeight="1">
      <c r="B8" s="23" t="s">
        <v>122</v>
      </c>
      <c r="C8" s="165">
        <v>0.014</v>
      </c>
      <c r="D8" s="13">
        <v>4.176</v>
      </c>
      <c r="E8" s="165">
        <f t="shared" si="0"/>
        <v>0.5511562</v>
      </c>
      <c r="F8" s="12">
        <f t="shared" si="0"/>
        <v>164.4020208</v>
      </c>
    </row>
    <row r="9" spans="2:17" s="5" customFormat="1" ht="15" customHeight="1">
      <c r="B9" s="23" t="s">
        <v>124</v>
      </c>
      <c r="C9" s="165">
        <v>0.012</v>
      </c>
      <c r="D9" s="13">
        <v>4.19</v>
      </c>
      <c r="E9" s="165">
        <f t="shared" si="0"/>
        <v>0.4724196</v>
      </c>
      <c r="F9" s="12">
        <f t="shared" si="0"/>
        <v>164.953177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 customHeight="1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" customHeight="1" hidden="1">
      <c r="B11" s="25" t="s">
        <v>4</v>
      </c>
      <c r="C11" s="169" t="s">
        <v>83</v>
      </c>
      <c r="D11" s="170"/>
      <c r="E11" s="169" t="s">
        <v>6</v>
      </c>
      <c r="F11" s="17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" customHeight="1" hidden="1">
      <c r="B12" s="23" t="s">
        <v>84</v>
      </c>
      <c r="C12" s="122">
        <v>0</v>
      </c>
      <c r="D12" s="84" t="s">
        <v>72</v>
      </c>
      <c r="E12" s="125">
        <f>C13/$D$86</f>
        <v>0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" customHeight="1" hidden="1">
      <c r="B13" s="23" t="s">
        <v>85</v>
      </c>
      <c r="C13" s="122">
        <v>0</v>
      </c>
      <c r="D13" s="84" t="s">
        <v>72</v>
      </c>
      <c r="E13" s="125">
        <f>C14/$D$86</f>
        <v>0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customHeight="1" hidden="1">
      <c r="B14" s="23" t="s">
        <v>91</v>
      </c>
      <c r="C14" s="122">
        <v>0</v>
      </c>
      <c r="D14" s="84" t="s">
        <v>72</v>
      </c>
      <c r="E14" s="125">
        <f>C14/$D$86</f>
        <v>0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customHeight="1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" customHeight="1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" customHeight="1">
      <c r="B17" s="71" t="s">
        <v>77</v>
      </c>
      <c r="C17" s="134">
        <v>0.5</v>
      </c>
      <c r="D17" s="68">
        <v>191.25</v>
      </c>
      <c r="E17" s="134">
        <f aca="true" t="shared" si="1" ref="E17:F19">C17/$D$86</f>
        <v>0.5899705014749262</v>
      </c>
      <c r="F17" s="68">
        <f t="shared" si="1"/>
        <v>225.66371681415927</v>
      </c>
      <c r="G17" s="46"/>
      <c r="H17" s="46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" customHeight="1">
      <c r="B18" s="71" t="s">
        <v>97</v>
      </c>
      <c r="C18" s="123">
        <v>1</v>
      </c>
      <c r="D18" s="12">
        <v>187.5</v>
      </c>
      <c r="E18" s="123">
        <f t="shared" si="1"/>
        <v>1.1799410029498525</v>
      </c>
      <c r="F18" s="68">
        <f t="shared" si="1"/>
        <v>221.23893805309734</v>
      </c>
      <c r="G18" s="26"/>
      <c r="H18" s="46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" customHeight="1">
      <c r="B19" s="71" t="s">
        <v>90</v>
      </c>
      <c r="C19" s="123">
        <v>0.75</v>
      </c>
      <c r="D19" s="12">
        <v>188.75</v>
      </c>
      <c r="E19" s="123">
        <f t="shared" si="1"/>
        <v>0.8849557522123893</v>
      </c>
      <c r="F19" s="68">
        <f t="shared" si="1"/>
        <v>222.71386430678464</v>
      </c>
      <c r="G19" s="46"/>
      <c r="H19" s="26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 customHeight="1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" customHeight="1">
      <c r="B21" s="25" t="s">
        <v>8</v>
      </c>
      <c r="C21" s="169" t="s">
        <v>5</v>
      </c>
      <c r="D21" s="170"/>
      <c r="E21" s="177" t="s">
        <v>6</v>
      </c>
      <c r="F21" s="17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 customHeight="1">
      <c r="B22" s="23" t="s">
        <v>88</v>
      </c>
      <c r="C22" s="110">
        <v>0.07</v>
      </c>
      <c r="D22" s="68">
        <v>6.214</v>
      </c>
      <c r="E22" s="110">
        <f aca="true" t="shared" si="2" ref="E22:F24">C22*36.7437</f>
        <v>2.572059</v>
      </c>
      <c r="F22" s="12">
        <f t="shared" si="2"/>
        <v>228.3253518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 customHeight="1">
      <c r="B23" s="23" t="s">
        <v>122</v>
      </c>
      <c r="C23" s="110">
        <v>0.074</v>
      </c>
      <c r="D23" s="12">
        <v>6.224</v>
      </c>
      <c r="E23" s="110">
        <f t="shared" si="2"/>
        <v>2.7190337999999996</v>
      </c>
      <c r="F23" s="12">
        <f t="shared" si="2"/>
        <v>228.6927888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 customHeight="1">
      <c r="B24" s="23" t="s">
        <v>124</v>
      </c>
      <c r="C24" s="110">
        <v>0.076</v>
      </c>
      <c r="D24" s="12">
        <v>6.216</v>
      </c>
      <c r="E24" s="110">
        <f t="shared" si="2"/>
        <v>2.7925211999999995</v>
      </c>
      <c r="F24" s="12">
        <f t="shared" si="2"/>
        <v>228.3988392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 customHeight="1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" customHeight="1">
      <c r="B26" s="25" t="s">
        <v>8</v>
      </c>
      <c r="C26" s="177" t="s">
        <v>9</v>
      </c>
      <c r="D26" s="177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 customHeight="1">
      <c r="B27" s="71" t="s">
        <v>80</v>
      </c>
      <c r="C27" s="123">
        <v>2.25</v>
      </c>
      <c r="D27" s="68">
        <v>209</v>
      </c>
      <c r="E27" s="123">
        <f aca="true" t="shared" si="3" ref="E27:F29">C27/$D$86</f>
        <v>2.654867256637168</v>
      </c>
      <c r="F27" s="68">
        <f t="shared" si="3"/>
        <v>246.60766961651916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 customHeight="1">
      <c r="B28" s="71" t="s">
        <v>87</v>
      </c>
      <c r="C28" s="123">
        <v>2</v>
      </c>
      <c r="D28" s="12">
        <v>207.75</v>
      </c>
      <c r="E28" s="123">
        <f t="shared" si="3"/>
        <v>2.359882005899705</v>
      </c>
      <c r="F28" s="68">
        <f t="shared" si="3"/>
        <v>245.13274336283186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 customHeight="1">
      <c r="B29" s="71" t="s">
        <v>121</v>
      </c>
      <c r="C29" s="123">
        <v>1.75</v>
      </c>
      <c r="D29" s="12">
        <v>206.25</v>
      </c>
      <c r="E29" s="123">
        <f t="shared" si="3"/>
        <v>2.0648967551622417</v>
      </c>
      <c r="F29" s="68">
        <f t="shared" si="3"/>
        <v>243.36283185840708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 customHeight="1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" customHeight="1">
      <c r="B31" s="25" t="s">
        <v>11</v>
      </c>
      <c r="C31" s="177" t="s">
        <v>12</v>
      </c>
      <c r="D31" s="177"/>
      <c r="E31" s="177" t="s">
        <v>10</v>
      </c>
      <c r="F31" s="177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" customHeight="1">
      <c r="B32" s="71" t="s">
        <v>77</v>
      </c>
      <c r="C32" s="123">
        <v>0.25</v>
      </c>
      <c r="D32" s="12">
        <v>394.75</v>
      </c>
      <c r="E32" s="123">
        <f aca="true" t="shared" si="4" ref="E32:F34">C32/$D$86</f>
        <v>0.2949852507374631</v>
      </c>
      <c r="F32" s="68">
        <f t="shared" si="4"/>
        <v>465.78171091445427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" customHeight="1">
      <c r="B33" s="71" t="s">
        <v>81</v>
      </c>
      <c r="C33" s="123">
        <v>0.25</v>
      </c>
      <c r="D33" s="12">
        <v>397.75</v>
      </c>
      <c r="E33" s="123">
        <f t="shared" si="4"/>
        <v>0.2949852507374631</v>
      </c>
      <c r="F33" s="68">
        <f t="shared" si="4"/>
        <v>469.32153392330383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" customHeight="1">
      <c r="B34" s="71" t="s">
        <v>90</v>
      </c>
      <c r="C34" s="123">
        <v>1</v>
      </c>
      <c r="D34" s="12">
        <v>396.5</v>
      </c>
      <c r="E34" s="123">
        <f t="shared" si="4"/>
        <v>1.1799410029498525</v>
      </c>
      <c r="F34" s="68">
        <f t="shared" si="4"/>
        <v>467.8466076696165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" customHeight="1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" customHeight="1">
      <c r="B36" s="25" t="s">
        <v>13</v>
      </c>
      <c r="C36" s="167" t="s">
        <v>5</v>
      </c>
      <c r="D36" s="168"/>
      <c r="E36" s="167" t="s">
        <v>6</v>
      </c>
      <c r="F36" s="168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 customHeight="1">
      <c r="B37" s="23" t="s">
        <v>88</v>
      </c>
      <c r="C37" s="110">
        <v>0.04</v>
      </c>
      <c r="D37" s="72">
        <v>3.036</v>
      </c>
      <c r="E37" s="110">
        <f aca="true" t="shared" si="5" ref="E37:F39">C37*58.0164</f>
        <v>2.320656</v>
      </c>
      <c r="F37" s="68">
        <f t="shared" si="5"/>
        <v>176.1377904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 customHeight="1">
      <c r="B38" s="23" t="s">
        <v>94</v>
      </c>
      <c r="C38" s="130">
        <v>0.01</v>
      </c>
      <c r="D38" s="72">
        <v>3.034</v>
      </c>
      <c r="E38" s="130">
        <f t="shared" si="5"/>
        <v>0.580164</v>
      </c>
      <c r="F38" s="68">
        <f t="shared" si="5"/>
        <v>176.02175759999997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" customHeight="1">
      <c r="B39" s="23" t="s">
        <v>101</v>
      </c>
      <c r="C39" s="165">
        <v>0.04</v>
      </c>
      <c r="D39" s="72">
        <v>3</v>
      </c>
      <c r="E39" s="165">
        <f t="shared" si="5"/>
        <v>2.320656</v>
      </c>
      <c r="F39" s="68">
        <f t="shared" si="5"/>
        <v>174.04919999999998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" customHeight="1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" customHeight="1">
      <c r="B41" s="25" t="s">
        <v>14</v>
      </c>
      <c r="C41" s="167" t="s">
        <v>5</v>
      </c>
      <c r="D41" s="168"/>
      <c r="E41" s="167" t="s">
        <v>6</v>
      </c>
      <c r="F41" s="16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95</v>
      </c>
      <c r="C42" s="166">
        <v>0.016</v>
      </c>
      <c r="D42" s="72">
        <v>10.714</v>
      </c>
      <c r="E42" s="166">
        <f>C42*36.7437</f>
        <v>0.5878992</v>
      </c>
      <c r="F42" s="68">
        <f aca="true" t="shared" si="6" ref="E42:F44">D42*36.7437</f>
        <v>393.6720018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98</v>
      </c>
      <c r="C43" s="166">
        <v>0.006</v>
      </c>
      <c r="D43" s="72">
        <v>10.7</v>
      </c>
      <c r="E43" s="166">
        <f t="shared" si="6"/>
        <v>0.2204622</v>
      </c>
      <c r="F43" s="68">
        <f t="shared" si="6"/>
        <v>393.1575899999999</v>
      </c>
      <c r="G43" s="22"/>
      <c r="H43" s="22"/>
      <c r="I43" s="22"/>
      <c r="K43" s="22"/>
      <c r="L43" s="22"/>
      <c r="M43" s="22"/>
    </row>
    <row r="44" spans="2:13" s="5" customFormat="1" ht="15" customHeight="1">
      <c r="B44" s="23" t="s">
        <v>123</v>
      </c>
      <c r="C44" s="122">
        <v>0</v>
      </c>
      <c r="D44" s="72">
        <v>10.564</v>
      </c>
      <c r="E44" s="122">
        <f t="shared" si="6"/>
        <v>0</v>
      </c>
      <c r="F44" s="68">
        <f t="shared" si="6"/>
        <v>388.1604468</v>
      </c>
      <c r="G44" s="22"/>
      <c r="H44" s="22"/>
      <c r="I44" s="22"/>
      <c r="K44" s="22"/>
      <c r="L44" s="22"/>
      <c r="M44" s="22"/>
    </row>
    <row r="45" spans="2:13" s="5" customFormat="1" ht="15" customHeight="1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customHeight="1" hidden="1">
      <c r="B46" s="25" t="s">
        <v>14</v>
      </c>
      <c r="C46" s="169" t="s">
        <v>73</v>
      </c>
      <c r="D46" s="170"/>
      <c r="E46" s="169" t="s">
        <v>6</v>
      </c>
      <c r="F46" s="170"/>
      <c r="G46" s="22"/>
      <c r="H46" s="22"/>
      <c r="I46" s="22"/>
      <c r="K46" s="22"/>
      <c r="L46" s="22"/>
      <c r="M46" s="22"/>
    </row>
    <row r="47" spans="2:13" s="5" customFormat="1" ht="15" customHeight="1" hidden="1">
      <c r="B47" s="23" t="s">
        <v>78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customHeight="1" hidden="1">
      <c r="B48" s="23" t="s">
        <v>86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customHeight="1" hidden="1">
      <c r="B49" s="23" t="s">
        <v>93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 customHeight="1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 customHeight="1">
      <c r="B51" s="25" t="s">
        <v>15</v>
      </c>
      <c r="C51" s="167" t="s">
        <v>16</v>
      </c>
      <c r="D51" s="168"/>
      <c r="E51" s="167" t="s">
        <v>6</v>
      </c>
      <c r="F51" s="168"/>
      <c r="G51"/>
      <c r="H51"/>
      <c r="I51"/>
      <c r="J51" s="5"/>
    </row>
    <row r="52" spans="2:19" s="21" customFormat="1" ht="15" customHeight="1">
      <c r="B52" s="23" t="s">
        <v>88</v>
      </c>
      <c r="C52" s="166">
        <v>6.9</v>
      </c>
      <c r="D52" s="73">
        <v>379.1</v>
      </c>
      <c r="E52" s="166">
        <f>C52*1.1023</f>
        <v>7.60587</v>
      </c>
      <c r="F52" s="73">
        <f aca="true" t="shared" si="7" ref="E52:F54">D52*1.1023</f>
        <v>417.88193000000007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 customHeight="1">
      <c r="B53" s="23" t="s">
        <v>98</v>
      </c>
      <c r="C53" s="166">
        <v>6.4</v>
      </c>
      <c r="D53" s="73">
        <v>375</v>
      </c>
      <c r="E53" s="166">
        <f t="shared" si="7"/>
        <v>7.0547200000000005</v>
      </c>
      <c r="F53" s="73">
        <f t="shared" si="7"/>
        <v>413.3625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 customHeight="1">
      <c r="B54" s="23" t="s">
        <v>123</v>
      </c>
      <c r="C54" s="166">
        <v>5</v>
      </c>
      <c r="D54" s="73">
        <v>366</v>
      </c>
      <c r="E54" s="166">
        <f>C54*1.1023</f>
        <v>5.5115</v>
      </c>
      <c r="F54" s="73">
        <f t="shared" si="7"/>
        <v>403.4418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 customHeight="1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 customHeight="1">
      <c r="B56" s="25" t="s">
        <v>17</v>
      </c>
      <c r="C56" s="167" t="s">
        <v>18</v>
      </c>
      <c r="D56" s="168"/>
      <c r="E56" s="167" t="s">
        <v>19</v>
      </c>
      <c r="F56" s="168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" customHeight="1">
      <c r="B57" s="23" t="s">
        <v>88</v>
      </c>
      <c r="C57" s="130">
        <v>0.49</v>
      </c>
      <c r="D57" s="68">
        <v>33.72</v>
      </c>
      <c r="E57" s="130">
        <f aca="true" t="shared" si="8" ref="E57:F59">C57/454*1000</f>
        <v>1.079295154185022</v>
      </c>
      <c r="F57" s="68">
        <f t="shared" si="8"/>
        <v>74.27312775330397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" customHeight="1">
      <c r="B58" s="23" t="s">
        <v>98</v>
      </c>
      <c r="C58" s="130">
        <v>0.4</v>
      </c>
      <c r="D58" s="68">
        <v>33.68</v>
      </c>
      <c r="E58" s="130">
        <f t="shared" si="8"/>
        <v>0.881057268722467</v>
      </c>
      <c r="F58" s="68">
        <f t="shared" si="8"/>
        <v>74.18502202643172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" customHeight="1">
      <c r="B59" s="23" t="s">
        <v>123</v>
      </c>
      <c r="C59" s="130">
        <v>0.35</v>
      </c>
      <c r="D59" s="68">
        <v>33.65</v>
      </c>
      <c r="E59" s="130">
        <f t="shared" si="8"/>
        <v>0.7709251101321585</v>
      </c>
      <c r="F59" s="68">
        <f t="shared" si="8"/>
        <v>74.11894273127753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" customHeight="1" thickBot="1">
      <c r="B60" s="51"/>
      <c r="C60" s="123"/>
      <c r="D60" s="68"/>
      <c r="E60" s="134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5" customHeight="1" thickBot="1">
      <c r="B61" s="25" t="s">
        <v>20</v>
      </c>
      <c r="C61" s="167" t="s">
        <v>21</v>
      </c>
      <c r="D61" s="168"/>
      <c r="E61" s="167" t="s">
        <v>6</v>
      </c>
      <c r="F61" s="168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 customHeight="1">
      <c r="B62" s="23" t="s">
        <v>89</v>
      </c>
      <c r="C62" s="130">
        <v>0.025</v>
      </c>
      <c r="D62" s="72">
        <v>12.215</v>
      </c>
      <c r="E62" s="130">
        <f aca="true" t="shared" si="9" ref="E62:F64">C62*22.026</f>
        <v>0.55065</v>
      </c>
      <c r="F62" s="68">
        <f t="shared" si="9"/>
        <v>269.04759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 customHeight="1">
      <c r="B63" s="23" t="s">
        <v>96</v>
      </c>
      <c r="C63" s="130">
        <v>0.06</v>
      </c>
      <c r="D63" s="72">
        <v>12.47</v>
      </c>
      <c r="E63" s="130">
        <f t="shared" si="9"/>
        <v>1.3215599999999998</v>
      </c>
      <c r="F63" s="68">
        <f t="shared" si="9"/>
        <v>274.66422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 customHeight="1">
      <c r="B64" s="23" t="s">
        <v>122</v>
      </c>
      <c r="C64" s="130">
        <v>0.045</v>
      </c>
      <c r="D64" s="72">
        <v>12.62</v>
      </c>
      <c r="E64" s="130">
        <f t="shared" si="9"/>
        <v>0.99117</v>
      </c>
      <c r="F64" s="68">
        <f t="shared" si="9"/>
        <v>277.96812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 customHeight="1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 customHeight="1">
      <c r="B66" s="25" t="s">
        <v>22</v>
      </c>
      <c r="C66" s="167" t="s">
        <v>76</v>
      </c>
      <c r="D66" s="168"/>
      <c r="E66" s="167" t="s">
        <v>23</v>
      </c>
      <c r="F66" s="16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 customHeight="1">
      <c r="B67" s="23" t="s">
        <v>95</v>
      </c>
      <c r="C67" s="133">
        <v>0</v>
      </c>
      <c r="D67" s="72" t="s">
        <v>72</v>
      </c>
      <c r="E67" s="133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" customHeight="1">
      <c r="B68" s="23" t="s">
        <v>88</v>
      </c>
      <c r="C68" s="133">
        <v>0</v>
      </c>
      <c r="D68" s="72">
        <v>1.5</v>
      </c>
      <c r="E68" s="133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" customHeight="1">
      <c r="B69" s="23" t="s">
        <v>96</v>
      </c>
      <c r="C69" s="133">
        <v>0</v>
      </c>
      <c r="D69" s="72" t="s">
        <v>72</v>
      </c>
      <c r="E69" s="133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" customHeight="1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" customHeight="1">
      <c r="B71" s="25" t="s">
        <v>24</v>
      </c>
      <c r="C71" s="167" t="s">
        <v>25</v>
      </c>
      <c r="D71" s="168"/>
      <c r="E71" s="167" t="s">
        <v>26</v>
      </c>
      <c r="F71" s="16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 customHeight="1">
      <c r="B72" s="23" t="s">
        <v>79</v>
      </c>
      <c r="C72" s="130">
        <v>0.00025</v>
      </c>
      <c r="D72" s="118">
        <v>1.063</v>
      </c>
      <c r="E72" s="130">
        <f>C72/454*100</f>
        <v>5.506607929515418E-05</v>
      </c>
      <c r="F72" s="74">
        <f>D72/454*1000</f>
        <v>2.341409691629956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 customHeight="1">
      <c r="B73" s="23" t="s">
        <v>95</v>
      </c>
      <c r="C73" s="164">
        <v>0.0145</v>
      </c>
      <c r="D73" s="118">
        <v>1.09</v>
      </c>
      <c r="E73" s="164">
        <f>C73/454*100</f>
        <v>0.003193832599118943</v>
      </c>
      <c r="F73" s="74">
        <f>D73/454*1000</f>
        <v>2.4008810572687227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" customHeight="1">
      <c r="B74" s="23" t="s">
        <v>125</v>
      </c>
      <c r="C74" s="110">
        <v>0.00375</v>
      </c>
      <c r="D74" s="118">
        <v>1.095</v>
      </c>
      <c r="E74" s="110">
        <f>C74/454*100</f>
        <v>0.0008259911894273127</v>
      </c>
      <c r="F74" s="74">
        <f>D74/454*1000</f>
        <v>2.4118942731277535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 customHeight="1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" customHeight="1">
      <c r="B76" s="25" t="s">
        <v>27</v>
      </c>
      <c r="C76" s="167" t="s">
        <v>25</v>
      </c>
      <c r="D76" s="168"/>
      <c r="E76" s="167" t="s">
        <v>28</v>
      </c>
      <c r="F76" s="168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" customHeight="1">
      <c r="B77" s="23" t="s">
        <v>82</v>
      </c>
      <c r="C77" s="138">
        <v>0.0028</v>
      </c>
      <c r="D77" s="119">
        <v>0.1489</v>
      </c>
      <c r="E77" s="138">
        <f>C77/454*1000000</f>
        <v>6.167400881057269</v>
      </c>
      <c r="F77" s="68">
        <f>D77/454*1000000</f>
        <v>327.97356828193836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" customHeight="1">
      <c r="B78" s="23" t="s">
        <v>92</v>
      </c>
      <c r="C78" s="138">
        <v>0.0024</v>
      </c>
      <c r="D78" s="119" t="s">
        <v>72</v>
      </c>
      <c r="E78" s="138">
        <f>C78/454*1000000</f>
        <v>5.286343612334802</v>
      </c>
      <c r="F78" s="68" t="s">
        <v>72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" customHeight="1">
      <c r="B79" s="23" t="s">
        <v>126</v>
      </c>
      <c r="C79" s="138">
        <v>0.0018</v>
      </c>
      <c r="D79" s="119" t="s">
        <v>72</v>
      </c>
      <c r="E79" s="138">
        <f>C79/454*1000000</f>
        <v>3.9647577092511015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" customHeight="1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" customHeight="1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8" t="s">
        <v>30</v>
      </c>
      <c r="D85" s="129" t="s">
        <v>72</v>
      </c>
      <c r="E85" s="129">
        <v>1.1799</v>
      </c>
      <c r="F85" s="129">
        <v>0.0096</v>
      </c>
      <c r="G85" s="129">
        <v>1.3059</v>
      </c>
      <c r="H85" s="129">
        <v>1.1017</v>
      </c>
      <c r="I85" s="129">
        <v>0.7605</v>
      </c>
      <c r="J85" s="129">
        <v>0.7112</v>
      </c>
      <c r="K85" s="129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7" t="s">
        <v>31</v>
      </c>
      <c r="D86" s="129">
        <v>0.8475</v>
      </c>
      <c r="E86" s="129" t="s">
        <v>72</v>
      </c>
      <c r="F86" s="129">
        <v>0.0081</v>
      </c>
      <c r="G86" s="129">
        <v>1.1068</v>
      </c>
      <c r="H86" s="129">
        <v>0.9337</v>
      </c>
      <c r="I86" s="129">
        <v>0.6445</v>
      </c>
      <c r="J86" s="129">
        <v>0.6028</v>
      </c>
      <c r="K86" s="129">
        <v>0.1092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8" t="s">
        <v>32</v>
      </c>
      <c r="D87" s="129">
        <v>104.71</v>
      </c>
      <c r="E87" s="129">
        <v>123.5473</v>
      </c>
      <c r="F87" s="129" t="s">
        <v>72</v>
      </c>
      <c r="G87" s="129">
        <v>136.7408</v>
      </c>
      <c r="H87" s="129">
        <v>115.3575</v>
      </c>
      <c r="I87" s="129">
        <v>79.6274</v>
      </c>
      <c r="J87" s="129">
        <v>74.4698</v>
      </c>
      <c r="K87" s="129">
        <v>13.5303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7" t="s">
        <v>33</v>
      </c>
      <c r="D88" s="129">
        <v>0.7658</v>
      </c>
      <c r="E88" s="129">
        <v>0.9035</v>
      </c>
      <c r="F88" s="129">
        <v>0.0073</v>
      </c>
      <c r="G88" s="129" t="s">
        <v>72</v>
      </c>
      <c r="H88" s="129">
        <v>0.8436</v>
      </c>
      <c r="I88" s="129">
        <v>0.5823</v>
      </c>
      <c r="J88" s="129">
        <v>0.5446</v>
      </c>
      <c r="K88" s="129">
        <v>0.0986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8" t="s">
        <v>34</v>
      </c>
      <c r="D89" s="129">
        <v>0.9077</v>
      </c>
      <c r="E89" s="129">
        <v>1.071</v>
      </c>
      <c r="F89" s="129">
        <v>0.0087</v>
      </c>
      <c r="G89" s="129">
        <v>1.1854</v>
      </c>
      <c r="H89" s="129" t="s">
        <v>72</v>
      </c>
      <c r="I89" s="129">
        <v>0.6903</v>
      </c>
      <c r="J89" s="129">
        <v>0.6456</v>
      </c>
      <c r="K89" s="129">
        <v>0.1171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7" t="s">
        <v>35</v>
      </c>
      <c r="D90" s="129">
        <v>1.315</v>
      </c>
      <c r="E90" s="129">
        <v>1.5516</v>
      </c>
      <c r="F90" s="129">
        <v>0.0126</v>
      </c>
      <c r="G90" s="129">
        <v>1.7173</v>
      </c>
      <c r="H90" s="129">
        <v>1.4487</v>
      </c>
      <c r="I90" s="129" t="s">
        <v>72</v>
      </c>
      <c r="J90" s="129">
        <v>0.9352</v>
      </c>
      <c r="K90" s="129">
        <v>0.1696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8" t="s">
        <v>36</v>
      </c>
      <c r="D91" s="129">
        <v>1.4061</v>
      </c>
      <c r="E91" s="129">
        <v>1.659</v>
      </c>
      <c r="F91" s="129">
        <v>0.0134</v>
      </c>
      <c r="G91" s="129">
        <v>1.8362</v>
      </c>
      <c r="H91" s="129">
        <v>1.5491</v>
      </c>
      <c r="I91" s="129">
        <v>1.0693</v>
      </c>
      <c r="J91" s="129" t="s">
        <v>72</v>
      </c>
      <c r="K91" s="129">
        <v>0.1816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7" t="s">
        <v>37</v>
      </c>
      <c r="D92" s="129">
        <v>7.75</v>
      </c>
      <c r="E92" s="129">
        <v>9.1442</v>
      </c>
      <c r="F92" s="129">
        <v>0.074</v>
      </c>
      <c r="G92" s="129">
        <v>10.1207</v>
      </c>
      <c r="H92" s="129">
        <v>8.5381</v>
      </c>
      <c r="I92" s="129">
        <v>5.8935</v>
      </c>
      <c r="J92" s="129">
        <v>5.5118</v>
      </c>
      <c r="K92" s="129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1/E85</f>
        <v>0.8475294516484448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80" t="s">
        <v>54</v>
      </c>
      <c r="C114" s="180"/>
      <c r="D114" s="180"/>
      <c r="E114" s="180"/>
      <c r="F114" s="180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78" t="s">
        <v>61</v>
      </c>
      <c r="C121" s="178"/>
      <c r="D121" s="178"/>
      <c r="E121" s="178"/>
      <c r="F121" s="178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75"/>
      <c r="D123" s="186"/>
      <c r="E123" s="186"/>
      <c r="F123" s="176"/>
      <c r="G123" s="112"/>
      <c r="H123" s="112"/>
    </row>
    <row r="124" spans="2:8" ht="15" customHeight="1">
      <c r="B124" s="31" t="s">
        <v>63</v>
      </c>
      <c r="C124" s="175" t="s">
        <v>64</v>
      </c>
      <c r="D124" s="176"/>
      <c r="E124" s="175" t="s">
        <v>65</v>
      </c>
      <c r="F124" s="176"/>
      <c r="G124" s="112"/>
      <c r="H124" s="112"/>
    </row>
    <row r="125" spans="2:8" ht="15" customHeight="1">
      <c r="B125" s="31" t="s">
        <v>66</v>
      </c>
      <c r="C125" s="175" t="s">
        <v>67</v>
      </c>
      <c r="D125" s="176"/>
      <c r="E125" s="175" t="s">
        <v>68</v>
      </c>
      <c r="F125" s="176"/>
      <c r="G125" s="112"/>
      <c r="H125" s="112"/>
    </row>
    <row r="126" spans="2:8" ht="15" customHeight="1">
      <c r="B126" s="184" t="s">
        <v>69</v>
      </c>
      <c r="C126" s="171" t="s">
        <v>70</v>
      </c>
      <c r="D126" s="172"/>
      <c r="E126" s="171" t="s">
        <v>71</v>
      </c>
      <c r="F126" s="172"/>
      <c r="G126" s="112"/>
      <c r="H126" s="112"/>
    </row>
    <row r="127" spans="2:8" ht="15" customHeight="1">
      <c r="B127" s="185"/>
      <c r="C127" s="173"/>
      <c r="D127" s="174"/>
      <c r="E127" s="173"/>
      <c r="F127" s="174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72" sqref="F72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188" t="s">
        <v>99</v>
      </c>
      <c r="D4" s="189"/>
      <c r="E4" s="189"/>
      <c r="F4" s="19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69" t="s">
        <v>5</v>
      </c>
      <c r="D6" s="170"/>
      <c r="E6" s="169" t="s">
        <v>6</v>
      </c>
      <c r="F6" s="170"/>
      <c r="G6"/>
      <c r="H6"/>
      <c r="I6"/>
    </row>
    <row r="7" spans="2:6" s="5" customFormat="1" ht="15">
      <c r="B7" s="23" t="s">
        <v>100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94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101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69" t="s">
        <v>7</v>
      </c>
      <c r="D11" s="170"/>
      <c r="E11" s="169" t="s">
        <v>6</v>
      </c>
      <c r="F11" s="170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102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103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104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77" t="s">
        <v>83</v>
      </c>
      <c r="D16" s="177"/>
      <c r="E16" s="169" t="s">
        <v>6</v>
      </c>
      <c r="F16" s="170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91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105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106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69" t="s">
        <v>5</v>
      </c>
      <c r="D21" s="170"/>
      <c r="E21" s="177" t="s">
        <v>6</v>
      </c>
      <c r="F21" s="177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100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94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101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77" t="s">
        <v>9</v>
      </c>
      <c r="D26" s="177"/>
      <c r="E26" s="169" t="s">
        <v>10</v>
      </c>
      <c r="F26" s="170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107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108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109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77" t="s">
        <v>12</v>
      </c>
      <c r="D31" s="177"/>
      <c r="E31" s="177" t="s">
        <v>10</v>
      </c>
      <c r="F31" s="177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102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110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111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67" t="s">
        <v>5</v>
      </c>
      <c r="D36" s="168"/>
      <c r="E36" s="167" t="s">
        <v>6</v>
      </c>
      <c r="F36" s="168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100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94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101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67" t="s">
        <v>5</v>
      </c>
      <c r="D41" s="168"/>
      <c r="E41" s="167" t="s">
        <v>6</v>
      </c>
      <c r="F41" s="168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112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113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94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77" t="s">
        <v>73</v>
      </c>
      <c r="D46" s="177"/>
      <c r="E46" s="169" t="s">
        <v>6</v>
      </c>
      <c r="F46" s="170"/>
      <c r="G46" s="22"/>
      <c r="H46" s="22"/>
      <c r="I46" s="22"/>
      <c r="K46" s="22"/>
      <c r="L46" s="22"/>
      <c r="M46" s="22"/>
    </row>
    <row r="47" spans="2:13" s="5" customFormat="1" ht="15">
      <c r="B47" s="23" t="s">
        <v>114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115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116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67" t="s">
        <v>16</v>
      </c>
      <c r="D51" s="168"/>
      <c r="E51" s="167" t="s">
        <v>6</v>
      </c>
      <c r="F51" s="168"/>
      <c r="G51"/>
      <c r="H51"/>
      <c r="I51"/>
      <c r="J51" s="5"/>
    </row>
    <row r="52" spans="2:19" s="21" customFormat="1" ht="15">
      <c r="B52" s="23" t="s">
        <v>100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113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94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67" t="s">
        <v>18</v>
      </c>
      <c r="D56" s="168"/>
      <c r="E56" s="167" t="s">
        <v>19</v>
      </c>
      <c r="F56" s="168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100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113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94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67" t="s">
        <v>21</v>
      </c>
      <c r="D61" s="168"/>
      <c r="E61" s="167" t="s">
        <v>6</v>
      </c>
      <c r="F61" s="168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112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113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94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67" t="s">
        <v>76</v>
      </c>
      <c r="D66" s="168"/>
      <c r="E66" s="167" t="s">
        <v>23</v>
      </c>
      <c r="F66" s="168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112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117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118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67" t="s">
        <v>25</v>
      </c>
      <c r="D71" s="168"/>
      <c r="E71" s="167" t="s">
        <v>26</v>
      </c>
      <c r="F71" s="168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119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112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117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87" t="s">
        <v>25</v>
      </c>
      <c r="D76" s="187"/>
      <c r="E76" s="167" t="s">
        <v>28</v>
      </c>
      <c r="F76" s="168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94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92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120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80" t="s">
        <v>54</v>
      </c>
      <c r="C114" s="180"/>
      <c r="D114" s="180"/>
      <c r="E114" s="180"/>
      <c r="F114" s="180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79" t="s">
        <v>55</v>
      </c>
      <c r="C115" s="179"/>
      <c r="D115" s="179"/>
      <c r="E115" s="179"/>
      <c r="F115" s="179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79" t="s">
        <v>56</v>
      </c>
      <c r="C116" s="179"/>
      <c r="D116" s="179"/>
      <c r="E116" s="179"/>
      <c r="F116" s="179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79" t="s">
        <v>57</v>
      </c>
      <c r="C117" s="179"/>
      <c r="D117" s="179"/>
      <c r="E117" s="179"/>
      <c r="F117" s="179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79" t="s">
        <v>58</v>
      </c>
      <c r="C118" s="179"/>
      <c r="D118" s="179"/>
      <c r="E118" s="179"/>
      <c r="F118" s="179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79" t="s">
        <v>59</v>
      </c>
      <c r="C119" s="179"/>
      <c r="D119" s="179"/>
      <c r="E119" s="179"/>
      <c r="F119" s="179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79" t="s">
        <v>60</v>
      </c>
      <c r="C120" s="179"/>
      <c r="D120" s="179"/>
      <c r="E120" s="179"/>
      <c r="F120" s="179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78" t="s">
        <v>61</v>
      </c>
      <c r="C121" s="178"/>
      <c r="D121" s="178"/>
      <c r="E121" s="178"/>
      <c r="F121" s="178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75"/>
      <c r="D123" s="186"/>
      <c r="E123" s="186"/>
      <c r="F123" s="176"/>
      <c r="G123" s="112"/>
      <c r="H123" s="112"/>
    </row>
    <row r="124" spans="2:8" ht="30.75" customHeight="1">
      <c r="B124" s="31" t="s">
        <v>63</v>
      </c>
      <c r="C124" s="175" t="s">
        <v>64</v>
      </c>
      <c r="D124" s="176"/>
      <c r="E124" s="175" t="s">
        <v>65</v>
      </c>
      <c r="F124" s="176"/>
      <c r="G124" s="112"/>
      <c r="H124" s="112"/>
    </row>
    <row r="125" spans="2:8" ht="30.75" customHeight="1">
      <c r="B125" s="31" t="s">
        <v>66</v>
      </c>
      <c r="C125" s="175" t="s">
        <v>67</v>
      </c>
      <c r="D125" s="176"/>
      <c r="E125" s="175" t="s">
        <v>68</v>
      </c>
      <c r="F125" s="176"/>
      <c r="G125" s="112"/>
      <c r="H125" s="112"/>
    </row>
    <row r="126" spans="2:8" ht="15" customHeight="1">
      <c r="B126" s="184" t="s">
        <v>69</v>
      </c>
      <c r="C126" s="171" t="s">
        <v>70</v>
      </c>
      <c r="D126" s="172"/>
      <c r="E126" s="171" t="s">
        <v>71</v>
      </c>
      <c r="F126" s="172"/>
      <c r="G126" s="112"/>
      <c r="H126" s="112"/>
    </row>
    <row r="127" spans="2:8" ht="15" customHeight="1">
      <c r="B127" s="185"/>
      <c r="C127" s="173"/>
      <c r="D127" s="174"/>
      <c r="E127" s="173"/>
      <c r="F127" s="174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2020-10-23T04:46:46Z</dcterms:modified>
  <cp:category/>
  <cp:version/>
  <cp:contentType/>
  <cp:contentStatus/>
</cp:coreProperties>
</file>