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<sst xmlns="http://schemas.openxmlformats.org/spreadsheetml/2006/main" count="150" uniqueCount="95">
  <si>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</si>
  <si>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</si>
  <si>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</si>
  <si>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</si>
  <si>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</si>
  <si>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</si>
  <si>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</si>
  <si>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</si>
  <si>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</si>
  <si>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</si>
  <si>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</si>
  <si>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</si>
  <si>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</si>
  <si>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</si>
  <si>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</si>
  <si>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</si>
  <si>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</si>
  <si>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</si>
  <si>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</si>
  <si>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</si>
  <si>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</si>
  <si>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</si>
  <si>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</si>
  <si>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</si>
  <si>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</si>
  <si>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</si>
  <si>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</si>
  <si>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</si>
  <si>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</si>
  <si>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</si>
  <si>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</si>
  <si>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</si>
  <si>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</si>
  <si>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</si>
  <si>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</si>
  <si>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</si>
  <si>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</si>
  <si>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</si>
  <si>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</si>
  <si>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</si>
  <si>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</si>
  <si>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</si>
  <si>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</si>
  <si>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</si>
  <si>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</si>
  <si>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</si>
  <si>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</si>
  <si>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</si>
  <si>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</si>
  <si>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</si>
  <si>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</si>
  <si>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</si>
  <si>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</si>
  <si>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</si>
  <si>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</si>
  <si>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</si>
  <si>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</si>
  <si>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</si>
  <si>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</si>
  <si>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</si>
  <si>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</si>
  <si>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</si>
  <si>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</si>
  <si>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</si>
  <si>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</si>
  <si>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</si>
  <si>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</si>
  <si>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</si>
  <si>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</si>
  <si>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</si>
  <si>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</si>
  <si>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</si>
  <si>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</si>
  <si>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TOCOM - Tokyo Commodity Exchange</t>
  </si>
  <si>
    <t>CME - Group is comprised of four Designated Contract Markets (DCMs)</t>
  </si>
  <si>
    <t>Ціна ($) за амер, галон</t>
  </si>
  <si>
    <t>Euronext -Листопад'19 (€/МT)</t>
  </si>
  <si>
    <t>CME -Жовтень'19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</si>
  <si>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</si>
  <si>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</si>
  <si>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</si>
  <si>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</si>
  <si>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</si>
  <si>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Euronext -Січень'20 (€/МT)</t>
  </si>
  <si>
    <t>CME -Травень'20</t>
  </si>
  <si>
    <t>CME - Січень'20</t>
  </si>
  <si>
    <t>Euronext -Березень'20 (€/МT)</t>
  </si>
  <si>
    <t>Euronext -Травень'20 (€/МT)</t>
  </si>
  <si>
    <t>Euronext -Грудень'19 (€/МT)</t>
  </si>
  <si>
    <t>Euronext - Травень '20 (€/МT)</t>
  </si>
  <si>
    <t>CME -Грудень'19</t>
  </si>
  <si>
    <t>CME - Травень'20</t>
  </si>
  <si>
    <t>CME -Липень'20</t>
  </si>
  <si>
    <t>CME -Січень'20</t>
  </si>
  <si>
    <t>22 жовтня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</si>
</sst>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5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3" fillId="0" borderId="17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5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2" fontId="74" fillId="0" borderId="17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88" fontId="75" fillId="0" borderId="10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17"/>
  <sheetViews>
    <sheetView tabSelected="1" zoomScale="70" zoomScaleNormal="70" zoomScalePageLayoutView="0" workbookViewId="0" topLeftCell="A43">
      <selection activeCell="D75" sqref="D75:K82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4" t="s">
        <v>94</v>
      </c>
      <c r="D4" s="155"/>
      <c r="E4" s="155"/>
      <c r="F4" s="156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8" t="s">
        <v>5</v>
      </c>
      <c r="D6" s="149"/>
      <c r="E6" s="148" t="s">
        <v>6</v>
      </c>
      <c r="F6" s="149"/>
      <c r="G6"/>
      <c r="H6"/>
      <c r="I6"/>
    </row>
    <row r="7" spans="2:6" s="6" customFormat="1" ht="15">
      <c r="B7" s="24" t="s">
        <v>81</v>
      </c>
      <c r="C7" s="114">
        <v>0.006</v>
      </c>
      <c r="D7" s="14">
        <v>3.882</v>
      </c>
      <c r="E7" s="114">
        <f>C7*39.3683</f>
        <v>0.2362098</v>
      </c>
      <c r="F7" s="13">
        <f aca="true" t="shared" si="0" ref="E7:F9">D7*39.3683</f>
        <v>152.8277406</v>
      </c>
    </row>
    <row r="8" spans="2:6" s="6" customFormat="1" ht="15">
      <c r="B8" s="24" t="s">
        <v>78</v>
      </c>
      <c r="C8" s="114">
        <v>0.004</v>
      </c>
      <c r="D8" s="14">
        <v>4.002</v>
      </c>
      <c r="E8" s="114">
        <f t="shared" si="0"/>
        <v>0.1574732</v>
      </c>
      <c r="F8" s="13">
        <f t="shared" si="0"/>
        <v>157.55193659999998</v>
      </c>
    </row>
    <row r="9" spans="2:17" s="6" customFormat="1" ht="15">
      <c r="B9" s="24" t="s">
        <v>91</v>
      </c>
      <c r="C9" s="157">
        <v>0</v>
      </c>
      <c r="D9" s="14">
        <v>4.07</v>
      </c>
      <c r="E9" s="157">
        <f t="shared" si="0"/>
        <v>0</v>
      </c>
      <c r="F9" s="13">
        <f t="shared" si="0"/>
        <v>160.228981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0"/>
      <c r="D10" s="7"/>
      <c r="E10" s="130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8" t="s">
        <v>7</v>
      </c>
      <c r="D11" s="149"/>
      <c r="E11" s="148" t="s">
        <v>6</v>
      </c>
      <c r="F11" s="149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76</v>
      </c>
      <c r="C12" s="126">
        <v>0.3</v>
      </c>
      <c r="D12" s="13">
        <v>164.75</v>
      </c>
      <c r="E12" s="126">
        <f>C12/$D$76</f>
        <v>0.33359279439564105</v>
      </c>
      <c r="F12" s="71">
        <f aca="true" t="shared" si="1" ref="E12:F14">D12/$D$76</f>
        <v>183.1980429222729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83</v>
      </c>
      <c r="C13" s="126">
        <v>0.44</v>
      </c>
      <c r="D13" s="13">
        <v>169.25</v>
      </c>
      <c r="E13" s="126">
        <f t="shared" si="1"/>
        <v>0.48926943178027354</v>
      </c>
      <c r="F13" s="71">
        <f t="shared" si="1"/>
        <v>188.2019348382075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86</v>
      </c>
      <c r="C14" s="126">
        <v>0.43</v>
      </c>
      <c r="D14" s="13">
        <v>173</v>
      </c>
      <c r="E14" s="126">
        <f t="shared" si="1"/>
        <v>0.4781496719670855</v>
      </c>
      <c r="F14" s="71">
        <f t="shared" si="1"/>
        <v>192.371844768153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6"/>
      <c r="D15" s="52"/>
      <c r="E15" s="12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ht="15.75">
      <c r="B16" s="26" t="s">
        <v>8</v>
      </c>
      <c r="C16" s="148" t="s">
        <v>5</v>
      </c>
      <c r="D16" s="149"/>
      <c r="E16" s="151" t="s">
        <v>6</v>
      </c>
      <c r="F16" s="151"/>
      <c r="G16" s="87"/>
      <c r="H16" s="87"/>
      <c r="I16" s="87"/>
      <c r="J16" s="87"/>
      <c r="K16" s="87"/>
      <c r="L16" s="87"/>
      <c r="M16" s="87"/>
      <c r="N16" s="27"/>
      <c r="O16" s="87"/>
      <c r="P16" s="87"/>
      <c r="Q16" s="87"/>
    </row>
    <row r="17" spans="2:18" s="6" customFormat="1" ht="15">
      <c r="B17" s="24" t="s">
        <v>81</v>
      </c>
      <c r="C17" s="112">
        <v>0.054</v>
      </c>
      <c r="D17" s="14">
        <v>5.174</v>
      </c>
      <c r="E17" s="112">
        <f aca="true" t="shared" si="2" ref="E17:F19">C17*36.7437</f>
        <v>1.9841597999999998</v>
      </c>
      <c r="F17" s="13">
        <f t="shared" si="2"/>
        <v>190.1119038</v>
      </c>
      <c r="G17" s="87"/>
      <c r="H17" s="87"/>
      <c r="I17" s="87"/>
      <c r="J17" s="63"/>
      <c r="K17" s="87"/>
      <c r="L17" s="87"/>
      <c r="M17" s="87"/>
      <c r="N17" s="87"/>
      <c r="O17" s="87"/>
      <c r="P17" s="87"/>
      <c r="Q17" s="87"/>
      <c r="R17" s="87"/>
    </row>
    <row r="18" spans="2:18" s="6" customFormat="1" ht="15">
      <c r="B18" s="24" t="s">
        <v>78</v>
      </c>
      <c r="C18" s="112">
        <v>0.052</v>
      </c>
      <c r="D18" s="14">
        <v>5.236</v>
      </c>
      <c r="E18" s="112">
        <f t="shared" si="2"/>
        <v>1.9106723999999997</v>
      </c>
      <c r="F18" s="13">
        <f t="shared" si="2"/>
        <v>192.39001319999997</v>
      </c>
      <c r="G18" s="63"/>
      <c r="H18" s="87"/>
      <c r="I18" s="87"/>
      <c r="J18" s="87"/>
      <c r="K18" s="63"/>
      <c r="L18" s="87"/>
      <c r="M18" s="87"/>
      <c r="N18" s="87"/>
      <c r="O18" s="87"/>
      <c r="P18" s="87"/>
      <c r="Q18" s="87"/>
      <c r="R18" s="87"/>
    </row>
    <row r="19" spans="2:18" s="6" customFormat="1" ht="15">
      <c r="B19" s="24" t="s">
        <v>91</v>
      </c>
      <c r="C19" s="112">
        <v>0.05</v>
      </c>
      <c r="D19" s="75">
        <v>5.29</v>
      </c>
      <c r="E19" s="112">
        <f t="shared" si="2"/>
        <v>1.8371849999999998</v>
      </c>
      <c r="F19" s="13">
        <f t="shared" si="2"/>
        <v>194.37417299999998</v>
      </c>
      <c r="G19" s="87"/>
      <c r="H19" s="63"/>
      <c r="I19" s="63"/>
      <c r="J19" s="87"/>
      <c r="K19" s="87"/>
      <c r="L19" s="63"/>
      <c r="M19" s="87"/>
      <c r="N19" s="87"/>
      <c r="O19" s="87"/>
      <c r="P19" s="87"/>
      <c r="Q19" s="87"/>
      <c r="R19" s="87"/>
    </row>
    <row r="20" spans="2:18" s="6" customFormat="1" ht="15">
      <c r="B20" s="127"/>
      <c r="C20" s="112"/>
      <c r="D20" s="115"/>
      <c r="E20" s="112"/>
      <c r="F20" s="66"/>
      <c r="G20" s="87"/>
      <c r="H20" s="87"/>
      <c r="I20" s="87"/>
      <c r="J20" s="87"/>
      <c r="K20" s="87"/>
      <c r="L20" s="87"/>
      <c r="M20" s="63"/>
      <c r="N20" s="87"/>
      <c r="O20" s="87"/>
      <c r="P20" s="87"/>
      <c r="Q20" s="87"/>
      <c r="R20" s="87"/>
    </row>
    <row r="21" spans="2:18" s="6" customFormat="1" ht="15.75">
      <c r="B21" s="26" t="s">
        <v>8</v>
      </c>
      <c r="C21" s="151" t="s">
        <v>9</v>
      </c>
      <c r="D21" s="151"/>
      <c r="E21" s="148" t="s">
        <v>10</v>
      </c>
      <c r="F21" s="149"/>
      <c r="G21" s="47"/>
      <c r="H21" s="47"/>
      <c r="I21" s="47"/>
      <c r="J21" s="47"/>
      <c r="K21" s="47"/>
      <c r="L21" s="47"/>
      <c r="M21" s="47"/>
      <c r="N21" s="63"/>
      <c r="O21" s="47"/>
      <c r="P21" s="47"/>
      <c r="Q21" s="47"/>
      <c r="R21" s="47"/>
    </row>
    <row r="22" spans="2:21" s="6" customFormat="1" ht="18" customHeight="1">
      <c r="B22" s="74" t="s">
        <v>88</v>
      </c>
      <c r="C22" s="113">
        <v>0.14</v>
      </c>
      <c r="D22" s="71">
        <v>181</v>
      </c>
      <c r="E22" s="113">
        <f aca="true" t="shared" si="3" ref="E22:F24">C22/$D$76</f>
        <v>0.1556766373846325</v>
      </c>
      <c r="F22" s="71">
        <f t="shared" si="3"/>
        <v>201.26765261870344</v>
      </c>
      <c r="G22" s="47"/>
      <c r="H22" s="47"/>
      <c r="I22" s="47"/>
      <c r="J22" s="47"/>
      <c r="K22" s="47"/>
      <c r="L22" s="47"/>
      <c r="M22" s="47"/>
      <c r="N22" s="47"/>
      <c r="O22" s="63"/>
      <c r="P22" s="47"/>
      <c r="Q22" s="47"/>
      <c r="R22" s="47"/>
      <c r="S22" s="33"/>
      <c r="T22" s="33"/>
      <c r="U22" s="33"/>
    </row>
    <row r="23" spans="2:21" s="6" customFormat="1" ht="18" customHeight="1">
      <c r="B23" s="74" t="s">
        <v>80</v>
      </c>
      <c r="C23" s="113">
        <v>0.14</v>
      </c>
      <c r="D23" s="13">
        <v>183.75</v>
      </c>
      <c r="E23" s="113">
        <f>C23/$D$76</f>
        <v>0.1556766373846325</v>
      </c>
      <c r="F23" s="71">
        <f t="shared" si="3"/>
        <v>204.32558656733013</v>
      </c>
      <c r="G23" s="47"/>
      <c r="H23" s="47"/>
      <c r="I23" s="47"/>
      <c r="J23" s="47"/>
      <c r="K23" s="47"/>
      <c r="L23" s="47"/>
      <c r="M23" s="47"/>
      <c r="N23" s="47"/>
      <c r="O23" s="47"/>
      <c r="P23" s="63"/>
      <c r="Q23" s="47"/>
      <c r="R23" s="47"/>
      <c r="S23" s="33"/>
      <c r="T23" s="33"/>
      <c r="U23" s="33"/>
    </row>
    <row r="24" spans="2:21" s="6" customFormat="1" ht="18" customHeight="1">
      <c r="B24" s="74" t="s">
        <v>89</v>
      </c>
      <c r="C24" s="128">
        <v>0</v>
      </c>
      <c r="D24" s="13">
        <v>185.25</v>
      </c>
      <c r="E24" s="128">
        <f t="shared" si="3"/>
        <v>0</v>
      </c>
      <c r="F24" s="71">
        <f t="shared" si="3"/>
        <v>205.99355053930836</v>
      </c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63"/>
      <c r="R24" s="47"/>
      <c r="S24" s="33"/>
      <c r="T24" s="33"/>
      <c r="U24" s="33"/>
    </row>
    <row r="25" spans="2:21" ht="15">
      <c r="B25" s="24"/>
      <c r="C25" s="67"/>
      <c r="D25" s="5"/>
      <c r="E25" s="126"/>
      <c r="F25" s="5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63"/>
      <c r="R25" s="47"/>
      <c r="S25" s="34"/>
      <c r="T25" s="34"/>
      <c r="U25" s="34"/>
    </row>
    <row r="26" spans="2:21" ht="15.75">
      <c r="B26" s="26" t="s">
        <v>11</v>
      </c>
      <c r="C26" s="151" t="s">
        <v>12</v>
      </c>
      <c r="D26" s="151"/>
      <c r="E26" s="151" t="s">
        <v>10</v>
      </c>
      <c r="F26" s="151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27"/>
      <c r="R26" s="47"/>
      <c r="S26" s="34"/>
      <c r="T26" s="34"/>
      <c r="U26" s="34"/>
    </row>
    <row r="27" spans="2:18" s="6" customFormat="1" ht="18" customHeight="1">
      <c r="B27" s="74" t="s">
        <v>76</v>
      </c>
      <c r="C27" s="113">
        <v>0.27</v>
      </c>
      <c r="D27" s="13">
        <v>376</v>
      </c>
      <c r="E27" s="113">
        <f>C27/$D$76</f>
        <v>0.300233514956077</v>
      </c>
      <c r="F27" s="71">
        <f aca="true" t="shared" si="4" ref="E27:F29">D27/$D$76</f>
        <v>418.1029689758701</v>
      </c>
      <c r="G27" s="47"/>
      <c r="H27" s="47"/>
      <c r="I27" s="47"/>
      <c r="J27" s="47"/>
      <c r="K27" s="47"/>
      <c r="L27" s="47"/>
      <c r="M27" s="47"/>
      <c r="N27" s="47"/>
      <c r="O27" s="27"/>
      <c r="P27" s="47"/>
      <c r="Q27" s="47"/>
      <c r="R27" s="47"/>
    </row>
    <row r="28" spans="2:18" s="6" customFormat="1" ht="18" customHeight="1">
      <c r="B28" s="74" t="s">
        <v>79</v>
      </c>
      <c r="C28" s="113">
        <v>0.27</v>
      </c>
      <c r="D28" s="13">
        <v>377</v>
      </c>
      <c r="E28" s="113">
        <f t="shared" si="4"/>
        <v>0.300233514956077</v>
      </c>
      <c r="F28" s="71">
        <f>D28/$D$76</f>
        <v>419.21494495718895</v>
      </c>
      <c r="G28" s="47"/>
      <c r="H28" s="47"/>
      <c r="I28" s="47"/>
      <c r="J28" s="47"/>
      <c r="K28" s="47"/>
      <c r="L28" s="47"/>
      <c r="M28" s="47"/>
      <c r="N28" s="47"/>
      <c r="O28" s="47"/>
      <c r="P28" s="27"/>
      <c r="Q28" s="47"/>
      <c r="R28" s="47"/>
    </row>
    <row r="29" spans="2:18" s="6" customFormat="1" ht="18" customHeight="1">
      <c r="B29" s="74" t="s">
        <v>87</v>
      </c>
      <c r="C29" s="113">
        <v>0.2</v>
      </c>
      <c r="D29" s="66">
        <v>375.25</v>
      </c>
      <c r="E29" s="113">
        <f t="shared" si="4"/>
        <v>0.22239519626376072</v>
      </c>
      <c r="F29" s="71">
        <f t="shared" si="4"/>
        <v>417.268986989881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27"/>
      <c r="R29" s="47"/>
    </row>
    <row r="30" spans="2:18" ht="15.75">
      <c r="B30" s="48"/>
      <c r="C30" s="67"/>
      <c r="E30" s="134"/>
      <c r="F30" s="68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27"/>
    </row>
    <row r="31" spans="2:18" ht="15.75">
      <c r="B31" s="26" t="s">
        <v>13</v>
      </c>
      <c r="C31" s="146" t="s">
        <v>5</v>
      </c>
      <c r="D31" s="147"/>
      <c r="E31" s="146" t="s">
        <v>6</v>
      </c>
      <c r="F31" s="147"/>
      <c r="G31" s="47"/>
      <c r="H31" s="47"/>
      <c r="I31" s="47"/>
      <c r="J31" s="47"/>
      <c r="K31" s="47"/>
      <c r="L31" s="47"/>
      <c r="M31" s="47"/>
      <c r="N31" s="47"/>
      <c r="O31" s="63"/>
      <c r="P31" s="47"/>
      <c r="Q31" s="47"/>
      <c r="R31" s="47"/>
    </row>
    <row r="32" spans="2:18" s="6" customFormat="1" ht="15">
      <c r="B32" s="24" t="s">
        <v>81</v>
      </c>
      <c r="C32" s="114">
        <v>0.082</v>
      </c>
      <c r="D32" s="75">
        <v>2.976</v>
      </c>
      <c r="E32" s="114">
        <f aca="true" t="shared" si="5" ref="E32:F34">C32*58.0164</f>
        <v>4.7573448</v>
      </c>
      <c r="F32" s="71">
        <f t="shared" si="5"/>
        <v>172.6568064</v>
      </c>
      <c r="G32" s="47"/>
      <c r="H32" s="47"/>
      <c r="I32" s="47"/>
      <c r="J32" s="47"/>
      <c r="K32" s="47"/>
      <c r="L32" s="47"/>
      <c r="M32" s="47"/>
      <c r="N32" s="47"/>
      <c r="O32" s="47"/>
      <c r="P32" s="63"/>
      <c r="Q32" s="47"/>
      <c r="R32" s="47"/>
    </row>
    <row r="33" spans="2:18" s="6" customFormat="1" ht="15">
      <c r="B33" s="24" t="s">
        <v>78</v>
      </c>
      <c r="C33" s="114">
        <v>0.086</v>
      </c>
      <c r="D33" s="75">
        <v>2.946</v>
      </c>
      <c r="E33" s="114">
        <f t="shared" si="5"/>
        <v>4.9894104</v>
      </c>
      <c r="F33" s="71">
        <f t="shared" si="5"/>
        <v>170.9163144</v>
      </c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63"/>
      <c r="R33" s="47"/>
    </row>
    <row r="34" spans="2:18" s="6" customFormat="1" ht="15.75">
      <c r="B34" s="24" t="s">
        <v>91</v>
      </c>
      <c r="C34" s="114">
        <v>0.072</v>
      </c>
      <c r="D34" s="75">
        <v>2.89</v>
      </c>
      <c r="E34" s="114">
        <f t="shared" si="5"/>
        <v>4.1771807999999995</v>
      </c>
      <c r="F34" s="71">
        <f t="shared" si="5"/>
        <v>167.667396</v>
      </c>
      <c r="G34" s="47"/>
      <c r="H34" s="47"/>
      <c r="I34" s="47"/>
      <c r="J34" s="47"/>
      <c r="K34" s="47"/>
      <c r="L34" s="47"/>
      <c r="M34" s="47"/>
      <c r="N34" s="47"/>
      <c r="O34" s="47"/>
      <c r="P34" s="46"/>
      <c r="Q34" s="47"/>
      <c r="R34" s="47"/>
    </row>
    <row r="35" spans="2:18" s="6" customFormat="1" ht="15.75">
      <c r="B35" s="127"/>
      <c r="C35" s="112"/>
      <c r="D35" s="7"/>
      <c r="E35" s="112"/>
      <c r="F35" s="71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6"/>
      <c r="R35" s="47"/>
    </row>
    <row r="36" spans="2:18" ht="15.75">
      <c r="B36" s="26" t="s">
        <v>14</v>
      </c>
      <c r="C36" s="146" t="s">
        <v>5</v>
      </c>
      <c r="D36" s="147"/>
      <c r="E36" s="146" t="s">
        <v>6</v>
      </c>
      <c r="F36" s="1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6"/>
    </row>
    <row r="37" spans="2:17" s="6" customFormat="1" ht="15" customHeight="1">
      <c r="B37" s="24" t="s">
        <v>82</v>
      </c>
      <c r="C37" s="114">
        <v>0.006</v>
      </c>
      <c r="D37" s="75">
        <v>9.324</v>
      </c>
      <c r="E37" s="114">
        <f>C37*36.7437</f>
        <v>0.2204622</v>
      </c>
      <c r="F37" s="71">
        <f aca="true" t="shared" si="6" ref="E37:F39">D37*36.7437</f>
        <v>342.59825879999994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73"/>
    </row>
    <row r="38" spans="2:13" s="6" customFormat="1" ht="15" customHeight="1">
      <c r="B38" s="24" t="s">
        <v>85</v>
      </c>
      <c r="C38" s="114">
        <v>0.0014</v>
      </c>
      <c r="D38" s="75">
        <v>9.47</v>
      </c>
      <c r="E38" s="114">
        <f t="shared" si="6"/>
        <v>0.051441179999999996</v>
      </c>
      <c r="F38" s="71">
        <f t="shared" si="6"/>
        <v>347.962839</v>
      </c>
      <c r="G38" s="23"/>
      <c r="H38" s="23"/>
      <c r="I38" s="23"/>
      <c r="K38" s="23"/>
      <c r="L38" s="23"/>
      <c r="M38" s="23"/>
    </row>
    <row r="39" spans="2:13" s="6" customFormat="1" ht="15">
      <c r="B39" s="24" t="s">
        <v>78</v>
      </c>
      <c r="C39" s="114">
        <v>0.006</v>
      </c>
      <c r="D39" s="75">
        <v>9.592</v>
      </c>
      <c r="E39" s="114">
        <f t="shared" si="6"/>
        <v>0.2204622</v>
      </c>
      <c r="F39" s="71">
        <f t="shared" si="6"/>
        <v>352.4455704</v>
      </c>
      <c r="G39" s="23"/>
      <c r="H39" s="23"/>
      <c r="I39" s="23"/>
      <c r="K39" s="23"/>
      <c r="L39" s="23"/>
      <c r="M39" s="23"/>
    </row>
    <row r="40" spans="2:13" ht="15">
      <c r="B40" s="24"/>
      <c r="C40" s="115"/>
      <c r="D40" s="5"/>
      <c r="E40" s="115"/>
      <c r="F40" s="66"/>
      <c r="G40" s="23"/>
      <c r="H40" s="23"/>
      <c r="I40" s="23"/>
      <c r="J40" s="6"/>
      <c r="K40" s="23"/>
      <c r="L40" s="23"/>
      <c r="M40" s="23"/>
    </row>
    <row r="41" spans="2:10" ht="15">
      <c r="B41" s="26" t="s">
        <v>15</v>
      </c>
      <c r="C41" s="146" t="s">
        <v>16</v>
      </c>
      <c r="D41" s="147"/>
      <c r="E41" s="146" t="s">
        <v>6</v>
      </c>
      <c r="F41" s="147"/>
      <c r="G41"/>
      <c r="H41"/>
      <c r="I41"/>
      <c r="J41" s="6"/>
    </row>
    <row r="42" spans="2:19" s="22" customFormat="1" ht="15">
      <c r="B42" s="24" t="s">
        <v>81</v>
      </c>
      <c r="C42" s="112">
        <v>0.8</v>
      </c>
      <c r="D42" s="76">
        <v>307.1</v>
      </c>
      <c r="E42" s="112">
        <f>C42*1.1023</f>
        <v>0.8818400000000001</v>
      </c>
      <c r="F42" s="76">
        <f aca="true" t="shared" si="7" ref="E42:F44">D42*1.1023</f>
        <v>338.51633000000004</v>
      </c>
      <c r="G42" s="6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  <row r="43" spans="2:19" s="22" customFormat="1" ht="15">
      <c r="B43" s="24" t="s">
        <v>85</v>
      </c>
      <c r="C43" s="112">
        <v>0.9</v>
      </c>
      <c r="D43" s="76">
        <v>309.6</v>
      </c>
      <c r="E43" s="112">
        <f t="shared" si="7"/>
        <v>0.9920700000000001</v>
      </c>
      <c r="F43" s="76">
        <f t="shared" si="7"/>
        <v>341.27208</v>
      </c>
      <c r="G43" s="6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</row>
    <row r="44" spans="2:19" ht="15">
      <c r="B44" s="24" t="s">
        <v>78</v>
      </c>
      <c r="C44" s="112">
        <v>1</v>
      </c>
      <c r="D44" s="76">
        <v>313.5</v>
      </c>
      <c r="E44" s="112">
        <f>C44*1.1023</f>
        <v>1.1023</v>
      </c>
      <c r="F44" s="76">
        <f t="shared" si="7"/>
        <v>345.57105</v>
      </c>
      <c r="G44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</row>
    <row r="45" spans="2:19" ht="15">
      <c r="B45" s="131"/>
      <c r="C45" s="129"/>
      <c r="D45" s="66"/>
      <c r="E45" s="126"/>
      <c r="F45" s="66"/>
      <c r="G45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</row>
    <row r="46" spans="2:19" ht="15">
      <c r="B46" s="26" t="s">
        <v>17</v>
      </c>
      <c r="C46" s="146" t="s">
        <v>18</v>
      </c>
      <c r="D46" s="147"/>
      <c r="E46" s="146" t="s">
        <v>19</v>
      </c>
      <c r="F46" s="147"/>
      <c r="G46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2:21" s="23" customFormat="1" ht="15.75">
      <c r="B47" s="24" t="s">
        <v>81</v>
      </c>
      <c r="C47" s="113">
        <v>0.37</v>
      </c>
      <c r="D47" s="71">
        <v>30.85</v>
      </c>
      <c r="E47" s="113">
        <f>C47/454*1000</f>
        <v>0.8149779735682819</v>
      </c>
      <c r="F47" s="71">
        <f aca="true" t="shared" si="8" ref="E47:F49">D47/454*1000</f>
        <v>67.95154185022027</v>
      </c>
      <c r="G47" s="2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5"/>
      <c r="U47" s="45"/>
    </row>
    <row r="48" spans="2:21" s="23" customFormat="1" ht="15.75">
      <c r="B48" s="24" t="s">
        <v>85</v>
      </c>
      <c r="C48" s="113">
        <v>0.37</v>
      </c>
      <c r="D48" s="71">
        <v>31.01</v>
      </c>
      <c r="E48" s="113">
        <f t="shared" si="8"/>
        <v>0.8149779735682819</v>
      </c>
      <c r="F48" s="71">
        <f t="shared" si="8"/>
        <v>68.30396475770925</v>
      </c>
      <c r="G48" s="31"/>
      <c r="H48" s="27"/>
      <c r="I48" s="27"/>
      <c r="J48" s="6"/>
      <c r="K48" s="31"/>
      <c r="L48" s="27"/>
      <c r="M48" s="31"/>
      <c r="N48" s="45"/>
      <c r="O48" s="44"/>
      <c r="P48" s="45"/>
      <c r="Q48" s="45"/>
      <c r="R48" s="45"/>
      <c r="S48" s="45"/>
      <c r="T48" s="45"/>
      <c r="U48" s="45"/>
    </row>
    <row r="49" spans="2:21" ht="15.75">
      <c r="B49" s="24" t="s">
        <v>78</v>
      </c>
      <c r="C49" s="113">
        <v>0.35</v>
      </c>
      <c r="D49" s="71">
        <v>31.25</v>
      </c>
      <c r="E49" s="113">
        <f t="shared" si="8"/>
        <v>0.7709251101321585</v>
      </c>
      <c r="F49" s="71">
        <f t="shared" si="8"/>
        <v>68.83259911894272</v>
      </c>
      <c r="G49" s="47"/>
      <c r="H49" s="47"/>
      <c r="I49" s="47"/>
      <c r="J49" s="63"/>
      <c r="K49" s="47"/>
      <c r="L49" s="47"/>
      <c r="M49" s="47"/>
      <c r="N49" s="47"/>
      <c r="O49" s="47"/>
      <c r="P49" s="47"/>
      <c r="Q49" s="47"/>
      <c r="R49" s="64"/>
      <c r="S49" s="45"/>
      <c r="T49" s="45"/>
      <c r="U49" s="45"/>
    </row>
    <row r="50" spans="2:21" ht="15.75" thickBot="1">
      <c r="B50" s="53"/>
      <c r="C50" s="113"/>
      <c r="D50" s="69"/>
      <c r="E50" s="113"/>
      <c r="F50" s="66"/>
      <c r="G50" s="47"/>
      <c r="H50" s="47"/>
      <c r="I50" s="47"/>
      <c r="J50" s="63"/>
      <c r="K50" s="47"/>
      <c r="L50" s="47"/>
      <c r="M50" s="47"/>
      <c r="N50" s="47"/>
      <c r="O50" s="47"/>
      <c r="P50" s="47"/>
      <c r="Q50" s="47"/>
      <c r="R50" s="47"/>
      <c r="S50" s="45"/>
      <c r="T50" s="45"/>
      <c r="U50" s="45"/>
    </row>
    <row r="51" spans="2:21" ht="16.5" thickBot="1">
      <c r="B51" s="26" t="s">
        <v>20</v>
      </c>
      <c r="C51" s="146" t="s">
        <v>21</v>
      </c>
      <c r="D51" s="147"/>
      <c r="E51" s="146" t="s">
        <v>6</v>
      </c>
      <c r="F51" s="147"/>
      <c r="G51" s="47"/>
      <c r="H51" s="47"/>
      <c r="I51" s="47"/>
      <c r="J51" s="63"/>
      <c r="K51" s="47"/>
      <c r="L51" s="47"/>
      <c r="M51" s="47"/>
      <c r="N51" s="47"/>
      <c r="O51" s="47"/>
      <c r="P51" s="47"/>
      <c r="Q51" s="47"/>
      <c r="R51" s="47"/>
      <c r="S51" s="50"/>
      <c r="T51" s="50"/>
      <c r="U51" s="51"/>
    </row>
    <row r="52" spans="2:24" s="6" customFormat="1" ht="15">
      <c r="B52" s="24" t="s">
        <v>82</v>
      </c>
      <c r="C52" s="112">
        <v>0.095</v>
      </c>
      <c r="D52" s="75">
        <v>11.7</v>
      </c>
      <c r="E52" s="112">
        <f>C52*22.026</f>
        <v>2.09247</v>
      </c>
      <c r="F52" s="71">
        <f aca="true" t="shared" si="9" ref="E52:F54">D52*22.026</f>
        <v>257.70419999999996</v>
      </c>
      <c r="G52" s="47"/>
      <c r="H52" s="101"/>
      <c r="I52" s="101"/>
      <c r="J52" s="63"/>
      <c r="K52" s="47"/>
      <c r="L52" s="101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</row>
    <row r="53" spans="2:24" s="6" customFormat="1" ht="15">
      <c r="B53" s="24" t="s">
        <v>85</v>
      </c>
      <c r="C53" s="112">
        <v>0.1</v>
      </c>
      <c r="D53" s="75">
        <v>11.97</v>
      </c>
      <c r="E53" s="112">
        <f t="shared" si="9"/>
        <v>2.2026</v>
      </c>
      <c r="F53" s="71">
        <f t="shared" si="9"/>
        <v>263.65122</v>
      </c>
      <c r="G53" s="47"/>
      <c r="H53" s="102"/>
      <c r="I53" s="102"/>
      <c r="J53" s="102"/>
      <c r="K53" s="103"/>
      <c r="L53" s="102"/>
      <c r="M53" s="102"/>
      <c r="N53" s="102"/>
      <c r="O53" s="102"/>
      <c r="P53" s="102"/>
      <c r="Q53" s="102"/>
      <c r="R53" s="102"/>
      <c r="S53" s="104"/>
      <c r="T53" s="104"/>
      <c r="U53" s="104"/>
      <c r="V53" s="104"/>
      <c r="W53" s="102"/>
      <c r="X53" s="47"/>
    </row>
    <row r="54" spans="2:24" ht="15">
      <c r="B54" s="24" t="s">
        <v>78</v>
      </c>
      <c r="C54" s="112">
        <v>0.105</v>
      </c>
      <c r="D54" s="75">
        <v>12.18</v>
      </c>
      <c r="E54" s="112">
        <f t="shared" si="9"/>
        <v>2.3127299999999997</v>
      </c>
      <c r="F54" s="71">
        <f t="shared" si="9"/>
        <v>268.27668</v>
      </c>
      <c r="G54" s="47"/>
      <c r="H54" s="105"/>
      <c r="I54" s="105"/>
      <c r="J54" s="105"/>
      <c r="K54" s="105"/>
      <c r="L54" s="105"/>
      <c r="M54" s="105"/>
      <c r="N54" s="105"/>
      <c r="O54" s="105"/>
      <c r="P54" s="105"/>
      <c r="Q54" s="102"/>
      <c r="R54" s="102"/>
      <c r="S54" s="106"/>
      <c r="T54" s="106"/>
      <c r="U54" s="106"/>
      <c r="V54" s="104"/>
      <c r="W54" s="102"/>
      <c r="X54" s="47"/>
    </row>
    <row r="55" spans="2:24" ht="15">
      <c r="B55" s="53"/>
      <c r="C55" s="124"/>
      <c r="D55" s="70"/>
      <c r="E55" s="112"/>
      <c r="F55" s="71"/>
      <c r="G55" s="47"/>
      <c r="H55" s="105"/>
      <c r="I55" s="105"/>
      <c r="J55" s="107"/>
      <c r="K55" s="105"/>
      <c r="L55" s="105"/>
      <c r="M55" s="105"/>
      <c r="N55" s="105"/>
      <c r="O55" s="105"/>
      <c r="P55" s="105"/>
      <c r="Q55" s="102"/>
      <c r="R55" s="102"/>
      <c r="S55" s="106"/>
      <c r="T55" s="106"/>
      <c r="U55" s="106"/>
      <c r="V55" s="104"/>
      <c r="W55" s="102"/>
      <c r="X55" s="47"/>
    </row>
    <row r="56" spans="2:25" ht="15.75" customHeight="1">
      <c r="B56" s="26" t="s">
        <v>22</v>
      </c>
      <c r="C56" s="146" t="s">
        <v>75</v>
      </c>
      <c r="D56" s="147"/>
      <c r="E56" s="146" t="s">
        <v>23</v>
      </c>
      <c r="F56" s="147"/>
      <c r="G56" s="107"/>
      <c r="H56" s="105"/>
      <c r="I56" s="105"/>
      <c r="J56" s="105"/>
      <c r="K56" s="107"/>
      <c r="L56" s="105"/>
      <c r="M56" s="105"/>
      <c r="N56" s="105"/>
      <c r="O56" s="105"/>
      <c r="P56" s="105"/>
      <c r="Q56" s="102"/>
      <c r="R56" s="102"/>
      <c r="S56" s="106"/>
      <c r="T56" s="106"/>
      <c r="U56" s="106"/>
      <c r="V56" s="104"/>
      <c r="W56" s="102"/>
      <c r="X56" s="47"/>
      <c r="Y56" s="34"/>
    </row>
    <row r="57" spans="2:25" s="6" customFormat="1" ht="15.75" customHeight="1">
      <c r="B57" s="24" t="s">
        <v>82</v>
      </c>
      <c r="C57" s="114">
        <v>0.002</v>
      </c>
      <c r="D57" s="75">
        <v>1.423</v>
      </c>
      <c r="E57" s="114">
        <f aca="true" t="shared" si="10" ref="E57:F59">C57/3.785</f>
        <v>0.0005284015852047556</v>
      </c>
      <c r="F57" s="71">
        <f t="shared" si="10"/>
        <v>0.3759577278731836</v>
      </c>
      <c r="G57" s="105"/>
      <c r="H57" s="107"/>
      <c r="I57" s="107"/>
      <c r="J57" s="105"/>
      <c r="K57" s="105"/>
      <c r="L57" s="107"/>
      <c r="M57" s="105"/>
      <c r="N57" s="105"/>
      <c r="O57" s="105"/>
      <c r="P57" s="105"/>
      <c r="Q57" s="102"/>
      <c r="R57" s="102"/>
      <c r="S57" s="106"/>
      <c r="T57" s="106"/>
      <c r="U57" s="106"/>
      <c r="V57" s="104"/>
      <c r="W57" s="102"/>
      <c r="X57" s="47"/>
      <c r="Y57" s="33"/>
    </row>
    <row r="58" spans="2:25" s="6" customFormat="1" ht="16.5" customHeight="1">
      <c r="B58" s="24" t="s">
        <v>90</v>
      </c>
      <c r="C58" s="114">
        <v>0.006</v>
      </c>
      <c r="D58" s="75">
        <v>1.4</v>
      </c>
      <c r="E58" s="114">
        <f t="shared" si="10"/>
        <v>0.001585204755614267</v>
      </c>
      <c r="F58" s="71">
        <f t="shared" si="10"/>
        <v>0.3698811096433289</v>
      </c>
      <c r="G58" s="105"/>
      <c r="H58" s="105"/>
      <c r="I58" s="105"/>
      <c r="J58" s="105"/>
      <c r="K58" s="105"/>
      <c r="L58" s="105"/>
      <c r="M58" s="107"/>
      <c r="N58" s="105"/>
      <c r="O58" s="105"/>
      <c r="P58" s="105"/>
      <c r="Q58" s="102"/>
      <c r="R58" s="102"/>
      <c r="S58" s="106"/>
      <c r="T58" s="106"/>
      <c r="U58" s="106"/>
      <c r="V58" s="108"/>
      <c r="W58" s="102"/>
      <c r="X58" s="47"/>
      <c r="Y58" s="33"/>
    </row>
    <row r="59" spans="2:25" s="6" customFormat="1" ht="16.5" customHeight="1">
      <c r="B59" s="24" t="s">
        <v>93</v>
      </c>
      <c r="C59" s="114">
        <v>0.006</v>
      </c>
      <c r="D59" s="75">
        <v>1.4</v>
      </c>
      <c r="E59" s="114">
        <f t="shared" si="10"/>
        <v>0.001585204755614267</v>
      </c>
      <c r="F59" s="71">
        <f>D59/3.785</f>
        <v>0.3698811096433289</v>
      </c>
      <c r="G59" s="105"/>
      <c r="H59" s="105"/>
      <c r="I59" s="105"/>
      <c r="J59" s="105"/>
      <c r="K59" s="105"/>
      <c r="L59" s="105"/>
      <c r="M59" s="105"/>
      <c r="N59" s="107"/>
      <c r="O59" s="105"/>
      <c r="P59" s="105"/>
      <c r="Q59" s="103"/>
      <c r="R59" s="102"/>
      <c r="S59" s="106"/>
      <c r="T59" s="106"/>
      <c r="U59" s="106"/>
      <c r="V59" s="108"/>
      <c r="W59" s="102"/>
      <c r="X59" s="47"/>
      <c r="Y59" s="33"/>
    </row>
    <row r="60" spans="2:25" ht="15.75">
      <c r="B60" s="24"/>
      <c r="C60" s="114"/>
      <c r="D60" s="72"/>
      <c r="E60" s="112"/>
      <c r="F60" s="5"/>
      <c r="G60" s="105"/>
      <c r="H60" s="105"/>
      <c r="I60" s="105"/>
      <c r="J60" s="105"/>
      <c r="K60" s="105"/>
      <c r="L60" s="105"/>
      <c r="M60" s="105"/>
      <c r="N60" s="105"/>
      <c r="O60" s="107"/>
      <c r="P60" s="105"/>
      <c r="Q60" s="102"/>
      <c r="R60" s="102"/>
      <c r="S60" s="109"/>
      <c r="T60" s="110"/>
      <c r="U60" s="106"/>
      <c r="V60" s="104"/>
      <c r="W60" s="111"/>
      <c r="X60" s="47"/>
      <c r="Y60" s="34"/>
    </row>
    <row r="61" spans="2:25" ht="15.75" customHeight="1">
      <c r="B61" s="26" t="s">
        <v>24</v>
      </c>
      <c r="C61" s="146" t="s">
        <v>25</v>
      </c>
      <c r="D61" s="147"/>
      <c r="E61" s="146" t="s">
        <v>26</v>
      </c>
      <c r="F61" s="147"/>
      <c r="G61" s="105"/>
      <c r="H61" s="105"/>
      <c r="I61" s="105"/>
      <c r="J61" s="105"/>
      <c r="K61" s="105"/>
      <c r="L61" s="105"/>
      <c r="M61" s="105"/>
      <c r="N61" s="105"/>
      <c r="O61" s="105"/>
      <c r="P61" s="107"/>
      <c r="Q61" s="102"/>
      <c r="R61" s="102"/>
      <c r="S61" s="102"/>
      <c r="T61" s="110"/>
      <c r="U61" s="106"/>
      <c r="V61" s="104"/>
      <c r="W61" s="102"/>
      <c r="X61" s="46"/>
      <c r="Y61" s="34"/>
    </row>
    <row r="62" spans="2:25" s="6" customFormat="1" ht="15">
      <c r="B62" s="24" t="s">
        <v>77</v>
      </c>
      <c r="C62" s="135">
        <v>0.00075</v>
      </c>
      <c r="D62" s="122">
        <v>1.099</v>
      </c>
      <c r="E62" s="135">
        <f>C62/454*100</f>
        <v>0.00016519823788546255</v>
      </c>
      <c r="F62" s="77">
        <f>D62/454*1000</f>
        <v>2.4207048458149782</v>
      </c>
      <c r="G62" s="102"/>
      <c r="H62" s="102"/>
      <c r="I62" s="102"/>
      <c r="J62" s="102"/>
      <c r="K62" s="102"/>
      <c r="L62" s="102"/>
      <c r="M62" s="102"/>
      <c r="N62" s="102"/>
      <c r="O62" s="102"/>
      <c r="P62" s="103"/>
      <c r="Q62" s="102"/>
      <c r="R62" s="102"/>
      <c r="S62" s="102"/>
      <c r="T62" s="102"/>
      <c r="U62" s="106"/>
      <c r="V62" s="104"/>
      <c r="W62" s="104"/>
      <c r="X62" s="54"/>
      <c r="Y62" s="33"/>
    </row>
    <row r="63" spans="2:25" s="6" customFormat="1" ht="16.5" customHeight="1">
      <c r="B63" s="24" t="s">
        <v>82</v>
      </c>
      <c r="C63" s="158">
        <v>0.00525</v>
      </c>
      <c r="D63" s="122">
        <v>1.145</v>
      </c>
      <c r="E63" s="158">
        <f>C63/454*100</f>
        <v>0.001156387665198238</v>
      </c>
      <c r="F63" s="77">
        <f>D63/454*1000</f>
        <v>2.5220264317180616</v>
      </c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3"/>
      <c r="R63" s="102"/>
      <c r="S63" s="102"/>
      <c r="T63" s="102"/>
      <c r="U63" s="106"/>
      <c r="V63" s="104"/>
      <c r="W63" s="104"/>
      <c r="X63" s="54"/>
      <c r="Y63" s="33"/>
    </row>
    <row r="64" spans="2:25" s="6" customFormat="1" ht="15.75">
      <c r="B64" s="24" t="s">
        <v>90</v>
      </c>
      <c r="C64" s="158">
        <v>0.00975</v>
      </c>
      <c r="D64" s="122">
        <v>1.165</v>
      </c>
      <c r="E64" s="158">
        <f>C64/454*100</f>
        <v>0.0021475770925110135</v>
      </c>
      <c r="F64" s="77">
        <f>D64/454*1000</f>
        <v>2.5660792951541853</v>
      </c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3"/>
      <c r="S64" s="102"/>
      <c r="T64" s="102"/>
      <c r="U64" s="106"/>
      <c r="V64" s="108"/>
      <c r="W64" s="102"/>
      <c r="X64" s="54"/>
      <c r="Y64" s="33"/>
    </row>
    <row r="65" spans="2:25" s="6" customFormat="1" ht="15.75" customHeight="1">
      <c r="B65" s="49"/>
      <c r="C65" s="112"/>
      <c r="D65" s="14"/>
      <c r="E65" s="135"/>
      <c r="F65" s="14"/>
      <c r="G65" s="47"/>
      <c r="H65" s="47"/>
      <c r="I65" s="47"/>
      <c r="J65" s="47"/>
      <c r="K65" s="47"/>
      <c r="L65" s="47"/>
      <c r="M65" s="47"/>
      <c r="N65" s="47"/>
      <c r="O65" s="63"/>
      <c r="P65" s="47"/>
      <c r="Q65" s="47"/>
      <c r="R65" s="47"/>
      <c r="S65" s="47"/>
      <c r="T65" s="47"/>
      <c r="U65" s="58"/>
      <c r="V65" s="54"/>
      <c r="W65" s="47"/>
      <c r="X65" s="54"/>
      <c r="Y65" s="33"/>
    </row>
    <row r="66" spans="2:25" ht="15.75">
      <c r="B66" s="26" t="s">
        <v>27</v>
      </c>
      <c r="C66" s="153" t="s">
        <v>25</v>
      </c>
      <c r="D66" s="153"/>
      <c r="E66" s="146" t="s">
        <v>28</v>
      </c>
      <c r="F66" s="147"/>
      <c r="G66" s="47"/>
      <c r="H66" s="47"/>
      <c r="I66" s="47"/>
      <c r="J66" s="47"/>
      <c r="K66" s="47"/>
      <c r="L66" s="47"/>
      <c r="M66" s="47"/>
      <c r="N66" s="47"/>
      <c r="O66" s="47"/>
      <c r="P66" s="63"/>
      <c r="Q66" s="47"/>
      <c r="R66" s="47"/>
      <c r="S66" s="47"/>
      <c r="T66" s="47"/>
      <c r="U66" s="58"/>
      <c r="V66" s="54"/>
      <c r="W66" s="47"/>
      <c r="X66" s="54"/>
      <c r="Y66" s="34"/>
    </row>
    <row r="67" spans="2:24" s="6" customFormat="1" ht="15.75">
      <c r="B67" s="24" t="s">
        <v>78</v>
      </c>
      <c r="C67" s="130">
        <v>0.0009</v>
      </c>
      <c r="D67" s="123">
        <v>0.1217</v>
      </c>
      <c r="E67" s="130">
        <f>C67/454*1000000</f>
        <v>1.9823788546255507</v>
      </c>
      <c r="F67" s="71">
        <f>D67/454*1000000</f>
        <v>268.06167400881054</v>
      </c>
      <c r="G67" s="47"/>
      <c r="H67" s="47"/>
      <c r="I67" s="47"/>
      <c r="J67" s="47"/>
      <c r="K67" s="47"/>
      <c r="L67" s="47"/>
      <c r="M67" s="47"/>
      <c r="N67" s="63"/>
      <c r="O67" s="47"/>
      <c r="P67" s="47"/>
      <c r="Q67" s="47"/>
      <c r="R67" s="47"/>
      <c r="S67" s="57"/>
      <c r="T67" s="58"/>
      <c r="U67" s="58"/>
      <c r="V67" s="54"/>
      <c r="W67" s="46"/>
      <c r="X67" s="47"/>
    </row>
    <row r="68" spans="2:24" s="6" customFormat="1" ht="15.75" customHeight="1">
      <c r="B68" s="24" t="s">
        <v>84</v>
      </c>
      <c r="C68" s="130">
        <v>0.0007</v>
      </c>
      <c r="D68" s="123" t="s">
        <v>72</v>
      </c>
      <c r="E68" s="130">
        <f>C68/454*1000000</f>
        <v>1.5418502202643172</v>
      </c>
      <c r="F68" s="71" t="s">
        <v>72</v>
      </c>
      <c r="G68" s="47"/>
      <c r="H68" s="47"/>
      <c r="I68" s="47"/>
      <c r="J68" s="47"/>
      <c r="K68" s="47"/>
      <c r="L68" s="47"/>
      <c r="M68" s="47"/>
      <c r="N68" s="47"/>
      <c r="O68" s="63"/>
      <c r="P68" s="47"/>
      <c r="Q68" s="47"/>
      <c r="R68" s="47"/>
      <c r="S68" s="58"/>
      <c r="T68" s="57"/>
      <c r="U68" s="58"/>
      <c r="V68" s="54"/>
      <c r="W68" s="47"/>
      <c r="X68" s="46"/>
    </row>
    <row r="69" spans="2:24" s="6" customFormat="1" ht="15.75">
      <c r="B69" s="24" t="s">
        <v>92</v>
      </c>
      <c r="C69" s="130">
        <v>0.0008</v>
      </c>
      <c r="D69" s="123" t="s">
        <v>72</v>
      </c>
      <c r="E69" s="130">
        <f>C69/454*1000000</f>
        <v>1.762114537444934</v>
      </c>
      <c r="F69" s="71" t="s">
        <v>72</v>
      </c>
      <c r="G69" s="47"/>
      <c r="H69" s="47"/>
      <c r="I69" s="47"/>
      <c r="J69" s="47"/>
      <c r="K69" s="47"/>
      <c r="L69" s="47"/>
      <c r="M69" s="47"/>
      <c r="N69" s="47"/>
      <c r="O69" s="63"/>
      <c r="P69" s="47"/>
      <c r="Q69" s="47"/>
      <c r="R69" s="47"/>
      <c r="S69" s="58"/>
      <c r="T69" s="57"/>
      <c r="U69" s="58"/>
      <c r="V69" s="54"/>
      <c r="W69" s="47"/>
      <c r="X69" s="46"/>
    </row>
    <row r="70" spans="2:24" s="6" customFormat="1" ht="15.75" thickBot="1">
      <c r="B70" s="24"/>
      <c r="C70" s="86"/>
      <c r="D70" s="14"/>
      <c r="E70" s="130"/>
      <c r="F70" s="14"/>
      <c r="G70" s="47"/>
      <c r="H70" s="47"/>
      <c r="I70" s="47"/>
      <c r="J70" s="47"/>
      <c r="K70" s="47"/>
      <c r="L70" s="47"/>
      <c r="M70" s="47"/>
      <c r="N70" s="47"/>
      <c r="O70" s="47"/>
      <c r="P70" s="63"/>
      <c r="Q70" s="47"/>
      <c r="R70" s="47"/>
      <c r="S70" s="58"/>
      <c r="T70" s="58"/>
      <c r="U70" s="57"/>
      <c r="V70" s="59"/>
      <c r="W70" s="31"/>
      <c r="X70" s="38"/>
    </row>
    <row r="71" spans="2:24" s="6" customFormat="1" ht="15.75" customHeight="1" thickBot="1">
      <c r="B71" s="15"/>
      <c r="C71" s="121"/>
      <c r="D71" s="16"/>
      <c r="E71" s="16"/>
      <c r="F71" s="16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63"/>
      <c r="R71" s="47"/>
      <c r="S71" s="57"/>
      <c r="T71" s="58"/>
      <c r="U71" s="56"/>
      <c r="V71" s="60"/>
      <c r="W71" s="31"/>
      <c r="X71" s="38"/>
    </row>
    <row r="72" spans="2:24" s="6" customFormat="1" ht="15.75" customHeight="1" thickBot="1">
      <c r="B72" s="15"/>
      <c r="C72" s="21"/>
      <c r="D72" s="16"/>
      <c r="E72" s="16"/>
      <c r="F72" s="16"/>
      <c r="J72" s="64"/>
      <c r="K72" s="47"/>
      <c r="L72" s="47"/>
      <c r="M72" s="47"/>
      <c r="N72" s="47"/>
      <c r="O72" s="47"/>
      <c r="P72" s="47"/>
      <c r="Q72" s="47"/>
      <c r="R72" s="46"/>
      <c r="S72" s="58"/>
      <c r="T72" s="57"/>
      <c r="U72" s="59"/>
      <c r="V72" s="61"/>
      <c r="W72" s="31"/>
      <c r="X72" s="38"/>
    </row>
    <row r="73" spans="2:24" s="6" customFormat="1" ht="15.75" customHeight="1" thickBot="1">
      <c r="B73" s="20" t="s">
        <v>29</v>
      </c>
      <c r="C73" s="21"/>
      <c r="D73" s="16"/>
      <c r="E73" s="16"/>
      <c r="F73" s="16"/>
      <c r="J73" s="65"/>
      <c r="K73"/>
      <c r="L73"/>
      <c r="M73"/>
      <c r="N73"/>
      <c r="O73"/>
      <c r="P73"/>
      <c r="Q73"/>
      <c r="R73"/>
      <c r="S73" s="55"/>
      <c r="T73" s="62"/>
      <c r="U73" s="59"/>
      <c r="V73" s="42"/>
      <c r="W73" s="31"/>
      <c r="X73" s="38"/>
    </row>
    <row r="74" spans="2:24" s="6" customFormat="1" ht="16.5" customHeight="1" thickBot="1">
      <c r="B74" s="17"/>
      <c r="C74" s="17"/>
      <c r="D74" s="30" t="s">
        <v>30</v>
      </c>
      <c r="E74" s="30" t="s">
        <v>31</v>
      </c>
      <c r="F74" s="30" t="s">
        <v>32</v>
      </c>
      <c r="G74" s="30" t="s">
        <v>33</v>
      </c>
      <c r="H74" s="30" t="s">
        <v>34</v>
      </c>
      <c r="I74" s="30" t="s">
        <v>35</v>
      </c>
      <c r="J74" s="30" t="s">
        <v>36</v>
      </c>
      <c r="K74" s="30" t="s">
        <v>37</v>
      </c>
      <c r="L74" s="35"/>
      <c r="M74" s="31"/>
      <c r="N74" s="41"/>
      <c r="O74" s="41"/>
      <c r="P74" s="41"/>
      <c r="Q74" s="41"/>
      <c r="R74" s="41"/>
      <c r="S74" s="40"/>
      <c r="T74" s="41"/>
      <c r="U74" s="41"/>
      <c r="V74" s="42"/>
      <c r="W74" s="31"/>
      <c r="X74" s="38"/>
    </row>
    <row r="75" spans="2:24" s="6" customFormat="1" ht="12.75" customHeight="1" thickBot="1">
      <c r="B75" s="19"/>
      <c r="C75" s="19" t="s">
        <v>30</v>
      </c>
      <c r="D75" s="132" t="s">
        <v>72</v>
      </c>
      <c r="E75" s="133">
        <v>1.112</v>
      </c>
      <c r="F75" s="133">
        <v>0.0092</v>
      </c>
      <c r="G75" s="133">
        <v>1.287</v>
      </c>
      <c r="H75" s="133">
        <v>1.0104</v>
      </c>
      <c r="I75" s="133">
        <v>0.7637</v>
      </c>
      <c r="J75" s="133">
        <v>0.6843</v>
      </c>
      <c r="K75" s="133">
        <v>0.1275</v>
      </c>
      <c r="L75" s="31"/>
      <c r="M75" s="31"/>
      <c r="N75" s="41"/>
      <c r="O75" s="41"/>
      <c r="P75" s="41"/>
      <c r="Q75" s="41"/>
      <c r="R75" s="41"/>
      <c r="S75" s="41"/>
      <c r="T75" s="40"/>
      <c r="U75" s="41"/>
      <c r="V75" s="43"/>
      <c r="W75" s="31"/>
      <c r="X75" s="39"/>
    </row>
    <row r="76" spans="2:23" s="6" customFormat="1" ht="16.5" customHeight="1">
      <c r="B76" s="18"/>
      <c r="C76" s="18" t="s">
        <v>31</v>
      </c>
      <c r="D76" s="133">
        <v>0.8993</v>
      </c>
      <c r="E76" s="133" t="s">
        <v>72</v>
      </c>
      <c r="F76" s="133">
        <v>0.0083</v>
      </c>
      <c r="G76" s="133">
        <v>1.1574</v>
      </c>
      <c r="H76" s="133">
        <v>0.9086</v>
      </c>
      <c r="I76" s="133">
        <v>0.6867</v>
      </c>
      <c r="J76" s="133">
        <v>0.6154</v>
      </c>
      <c r="K76" s="133">
        <v>0.1147</v>
      </c>
      <c r="L76" s="27"/>
      <c r="M76" s="31"/>
      <c r="N76" s="41"/>
      <c r="O76" s="41"/>
      <c r="P76" s="41"/>
      <c r="Q76" s="41"/>
      <c r="R76" s="41"/>
      <c r="S76" s="41"/>
      <c r="T76" s="41"/>
      <c r="U76" s="40"/>
      <c r="V76" s="31"/>
      <c r="W76" s="27"/>
    </row>
    <row r="77" spans="2:23" s="6" customFormat="1" ht="15.75" customHeight="1" thickBot="1">
      <c r="B77" s="19"/>
      <c r="C77" s="19" t="s">
        <v>32</v>
      </c>
      <c r="D77" s="133">
        <v>108.45</v>
      </c>
      <c r="E77" s="133">
        <v>120.5964</v>
      </c>
      <c r="F77" s="133" t="s">
        <v>72</v>
      </c>
      <c r="G77" s="133">
        <v>139.5751</v>
      </c>
      <c r="H77" s="133">
        <v>109.5787</v>
      </c>
      <c r="I77" s="133">
        <v>82.8179</v>
      </c>
      <c r="J77" s="133">
        <v>74.2123</v>
      </c>
      <c r="K77" s="133">
        <v>13.8283</v>
      </c>
      <c r="L77" s="31"/>
      <c r="M77" s="40"/>
      <c r="N77" s="41"/>
      <c r="O77" s="41"/>
      <c r="P77" s="41"/>
      <c r="Q77" s="41"/>
      <c r="R77" s="41"/>
      <c r="S77" s="41"/>
      <c r="T77" s="41"/>
      <c r="U77" s="37"/>
      <c r="V77" s="38"/>
      <c r="W77" s="31"/>
    </row>
    <row r="78" spans="2:23" s="6" customFormat="1" ht="16.5" thickBot="1">
      <c r="B78" s="18"/>
      <c r="C78" s="18" t="s">
        <v>33</v>
      </c>
      <c r="D78" s="133">
        <v>0.777</v>
      </c>
      <c r="E78" s="133">
        <v>0.864</v>
      </c>
      <c r="F78" s="133">
        <v>0.0072</v>
      </c>
      <c r="G78" s="133" t="s">
        <v>72</v>
      </c>
      <c r="H78" s="133">
        <v>0.7851</v>
      </c>
      <c r="I78" s="133">
        <v>0.5934</v>
      </c>
      <c r="J78" s="133">
        <v>0.5317</v>
      </c>
      <c r="K78" s="133">
        <v>0.0991</v>
      </c>
      <c r="L78" s="31"/>
      <c r="M78" s="41"/>
      <c r="N78" s="40"/>
      <c r="O78" s="41"/>
      <c r="P78" s="41"/>
      <c r="Q78" s="41"/>
      <c r="R78" s="41"/>
      <c r="S78" s="41"/>
      <c r="T78" s="41"/>
      <c r="U78" s="37"/>
      <c r="V78" s="38"/>
      <c r="W78" s="31"/>
    </row>
    <row r="79" spans="2:23" s="6" customFormat="1" ht="16.5" thickBot="1">
      <c r="B79" s="19"/>
      <c r="C79" s="19" t="s">
        <v>34</v>
      </c>
      <c r="D79" s="133">
        <v>0.9897</v>
      </c>
      <c r="E79" s="133">
        <v>1.1005</v>
      </c>
      <c r="F79" s="133">
        <v>0.0091</v>
      </c>
      <c r="G79" s="133">
        <v>1.2737</v>
      </c>
      <c r="H79" s="133" t="s">
        <v>72</v>
      </c>
      <c r="I79" s="133">
        <v>0.7558</v>
      </c>
      <c r="J79" s="133">
        <v>0.6773</v>
      </c>
      <c r="K79" s="133">
        <v>0.1262</v>
      </c>
      <c r="L79" s="31"/>
      <c r="M79" s="41"/>
      <c r="N79" s="41"/>
      <c r="O79" s="40"/>
      <c r="P79" s="41"/>
      <c r="Q79" s="41"/>
      <c r="R79" s="41"/>
      <c r="S79" s="41"/>
      <c r="T79" s="41"/>
      <c r="U79" s="36"/>
      <c r="V79" s="38"/>
      <c r="W79" s="27"/>
    </row>
    <row r="80" spans="2:23" s="6" customFormat="1" ht="16.5" thickBot="1">
      <c r="B80" s="18"/>
      <c r="C80" s="18" t="s">
        <v>35</v>
      </c>
      <c r="D80" s="133">
        <v>1.3095</v>
      </c>
      <c r="E80" s="133">
        <v>1.4562</v>
      </c>
      <c r="F80" s="133">
        <v>0.0121</v>
      </c>
      <c r="G80" s="133">
        <v>1.6853</v>
      </c>
      <c r="H80" s="133">
        <v>1.3231</v>
      </c>
      <c r="I80" s="133" t="s">
        <v>72</v>
      </c>
      <c r="J80" s="133">
        <v>0.8961</v>
      </c>
      <c r="K80" s="133">
        <v>0.167</v>
      </c>
      <c r="L80" s="31"/>
      <c r="M80" s="41"/>
      <c r="N80" s="41"/>
      <c r="O80" s="41"/>
      <c r="P80" s="40"/>
      <c r="Q80" s="41"/>
      <c r="R80" s="41"/>
      <c r="S80" s="41"/>
      <c r="T80" s="41"/>
      <c r="U80" s="37"/>
      <c r="V80" s="39"/>
      <c r="W80" s="31"/>
    </row>
    <row r="81" spans="2:23" s="6" customFormat="1" ht="15.75">
      <c r="B81" s="19"/>
      <c r="C81" s="19" t="s">
        <v>36</v>
      </c>
      <c r="D81" s="133">
        <v>1.4613</v>
      </c>
      <c r="E81" s="133">
        <v>1.625</v>
      </c>
      <c r="F81" s="133">
        <v>0.0135</v>
      </c>
      <c r="G81" s="133">
        <v>1.8808</v>
      </c>
      <c r="H81" s="133">
        <v>1.4766</v>
      </c>
      <c r="I81" s="133">
        <v>1.116</v>
      </c>
      <c r="J81" s="133" t="s">
        <v>72</v>
      </c>
      <c r="K81" s="133">
        <v>0.1863</v>
      </c>
      <c r="L81" s="31"/>
      <c r="M81" s="41"/>
      <c r="N81" s="41"/>
      <c r="O81" s="41"/>
      <c r="P81" s="41"/>
      <c r="Q81" s="40"/>
      <c r="R81" s="41"/>
      <c r="S81" s="41"/>
      <c r="T81" s="41"/>
      <c r="U81" s="31"/>
      <c r="V81" s="27"/>
      <c r="W81" s="31"/>
    </row>
    <row r="82" spans="2:24" s="6" customFormat="1" ht="15.75">
      <c r="B82" s="18"/>
      <c r="C82" s="18" t="s">
        <v>37</v>
      </c>
      <c r="D82" s="133">
        <v>7.8426</v>
      </c>
      <c r="E82" s="133">
        <v>8.721</v>
      </c>
      <c r="F82" s="133">
        <v>0.0723</v>
      </c>
      <c r="G82" s="133">
        <v>10.0934</v>
      </c>
      <c r="H82" s="133">
        <v>7.9242</v>
      </c>
      <c r="I82" s="133">
        <v>5.989</v>
      </c>
      <c r="J82" s="133">
        <v>5.3667</v>
      </c>
      <c r="K82" s="133" t="s">
        <v>72</v>
      </c>
      <c r="L82" s="31"/>
      <c r="M82" s="41"/>
      <c r="N82" s="59"/>
      <c r="O82" s="59"/>
      <c r="P82" s="59"/>
      <c r="Q82" s="59"/>
      <c r="R82" s="60"/>
      <c r="S82" s="59"/>
      <c r="T82" s="59"/>
      <c r="U82" s="80"/>
      <c r="V82" s="82"/>
      <c r="W82" s="80"/>
      <c r="X82" s="33"/>
    </row>
    <row r="83" spans="2:24" ht="15.75">
      <c r="B83" s="8"/>
      <c r="C83" s="9"/>
      <c r="D83" s="9"/>
      <c r="E83" s="9"/>
      <c r="F83" s="9"/>
      <c r="G83" s="116"/>
      <c r="H83" s="116"/>
      <c r="L83" s="31"/>
      <c r="M83" s="41"/>
      <c r="N83" s="59"/>
      <c r="O83" s="59"/>
      <c r="P83" s="59"/>
      <c r="Q83" s="59"/>
      <c r="R83" s="59"/>
      <c r="S83" s="60"/>
      <c r="T83" s="59"/>
      <c r="U83" s="81"/>
      <c r="V83" s="34"/>
      <c r="W83" s="34"/>
      <c r="X83" s="34"/>
    </row>
    <row r="84" spans="2:24" ht="16.5" customHeight="1">
      <c r="B84" s="10" t="s">
        <v>38</v>
      </c>
      <c r="E84" s="28"/>
      <c r="F84" s="28"/>
      <c r="G84" s="117"/>
      <c r="H84" s="117"/>
      <c r="I84" s="28"/>
      <c r="J84" s="28"/>
      <c r="M84" s="59"/>
      <c r="N84" s="59"/>
      <c r="O84" s="59"/>
      <c r="P84" s="59"/>
      <c r="Q84" s="59"/>
      <c r="R84" s="59"/>
      <c r="S84" s="59"/>
      <c r="T84" s="60"/>
      <c r="U84" s="81"/>
      <c r="V84" s="34"/>
      <c r="W84" s="34"/>
      <c r="X84" s="34"/>
    </row>
    <row r="85" spans="2:24" ht="16.5" customHeight="1">
      <c r="B85" s="1" t="s">
        <v>74</v>
      </c>
      <c r="E85" s="28">
        <f>1/E75</f>
        <v>0.8992805755395683</v>
      </c>
      <c r="F85" s="88"/>
      <c r="G85" s="118"/>
      <c r="H85" s="118"/>
      <c r="I85" s="88"/>
      <c r="J85" s="88"/>
      <c r="K85" s="89"/>
      <c r="L85" s="89"/>
      <c r="M85" s="90"/>
      <c r="N85" s="90"/>
      <c r="O85" s="59"/>
      <c r="P85" s="59"/>
      <c r="Q85" s="59"/>
      <c r="R85" s="59"/>
      <c r="S85" s="59"/>
      <c r="T85" s="60"/>
      <c r="U85" s="81"/>
      <c r="V85" s="34"/>
      <c r="W85" s="34"/>
      <c r="X85" s="34"/>
    </row>
    <row r="86" spans="2:24" ht="15.75" customHeight="1">
      <c r="B86" s="1" t="s">
        <v>39</v>
      </c>
      <c r="E86" s="28"/>
      <c r="F86" s="91"/>
      <c r="G86" s="119"/>
      <c r="H86" s="92"/>
      <c r="I86" s="88"/>
      <c r="J86" s="88"/>
      <c r="K86" s="93"/>
      <c r="L86" s="93"/>
      <c r="M86" s="94"/>
      <c r="N86" s="95"/>
      <c r="O86" s="81"/>
      <c r="P86" s="81"/>
      <c r="Q86" s="81"/>
      <c r="R86" s="81"/>
      <c r="S86" s="81"/>
      <c r="T86" s="81"/>
      <c r="U86" s="78"/>
      <c r="V86" s="34"/>
      <c r="W86" s="34"/>
      <c r="X86" s="34"/>
    </row>
    <row r="87" spans="2:24" ht="15.75" customHeight="1">
      <c r="B87" s="1" t="s">
        <v>73</v>
      </c>
      <c r="E87" s="28"/>
      <c r="F87" s="91"/>
      <c r="G87" s="119"/>
      <c r="H87" s="92"/>
      <c r="I87" s="88"/>
      <c r="J87" s="88"/>
      <c r="K87" s="93"/>
      <c r="L87" s="93"/>
      <c r="M87" s="94"/>
      <c r="N87" s="95"/>
      <c r="O87" s="81"/>
      <c r="P87" s="81"/>
      <c r="Q87" s="81"/>
      <c r="R87" s="81"/>
      <c r="S87" s="81"/>
      <c r="T87" s="81"/>
      <c r="U87" s="78"/>
      <c r="V87" s="34"/>
      <c r="W87" s="34"/>
      <c r="X87" s="34"/>
    </row>
    <row r="88" spans="2:24" ht="15" customHeight="1">
      <c r="B88" s="1" t="s">
        <v>40</v>
      </c>
      <c r="E88" s="28"/>
      <c r="F88" s="96"/>
      <c r="G88" s="118"/>
      <c r="H88" s="118"/>
      <c r="I88" s="88"/>
      <c r="J88" s="88"/>
      <c r="K88" s="93"/>
      <c r="L88" s="93"/>
      <c r="M88" s="97"/>
      <c r="N88" s="98"/>
      <c r="O88" s="79"/>
      <c r="P88" s="79"/>
      <c r="Q88" s="79"/>
      <c r="R88" s="79"/>
      <c r="S88" s="79"/>
      <c r="T88" s="79"/>
      <c r="U88" s="79"/>
      <c r="V88" s="79"/>
      <c r="W88" s="79"/>
      <c r="X88" s="34"/>
    </row>
    <row r="89" spans="2:24" ht="15">
      <c r="B89" s="1" t="s">
        <v>41</v>
      </c>
      <c r="E89" s="28"/>
      <c r="F89" s="88"/>
      <c r="G89" s="118"/>
      <c r="H89" s="118"/>
      <c r="I89" s="88"/>
      <c r="J89" s="88"/>
      <c r="K89" s="93"/>
      <c r="L89" s="97"/>
      <c r="M89" s="98"/>
      <c r="N89" s="97"/>
      <c r="O89" s="79"/>
      <c r="P89" s="79"/>
      <c r="Q89" s="79"/>
      <c r="R89" s="79"/>
      <c r="S89" s="79"/>
      <c r="T89" s="79"/>
      <c r="U89" s="85"/>
      <c r="V89" s="79"/>
      <c r="W89" s="79"/>
      <c r="X89" s="34"/>
    </row>
    <row r="90" spans="2:24" ht="15">
      <c r="B90" s="1" t="s">
        <v>42</v>
      </c>
      <c r="E90" s="28"/>
      <c r="F90" s="88"/>
      <c r="G90" s="118"/>
      <c r="H90" s="118"/>
      <c r="I90" s="88"/>
      <c r="J90" s="88"/>
      <c r="K90" s="93"/>
      <c r="L90" s="98"/>
      <c r="M90" s="98"/>
      <c r="N90" s="98"/>
      <c r="O90" s="83"/>
      <c r="P90" s="79"/>
      <c r="Q90" s="79"/>
      <c r="R90" s="79"/>
      <c r="S90" s="79"/>
      <c r="T90" s="79"/>
      <c r="U90" s="79"/>
      <c r="V90" s="79"/>
      <c r="W90" s="79"/>
      <c r="X90" s="34"/>
    </row>
    <row r="91" spans="2:24" ht="15">
      <c r="B91" s="1" t="s">
        <v>43</v>
      </c>
      <c r="F91" s="89"/>
      <c r="G91" s="120"/>
      <c r="H91" s="120"/>
      <c r="I91" s="99"/>
      <c r="J91" s="93"/>
      <c r="K91" s="93"/>
      <c r="L91" s="98"/>
      <c r="M91" s="98"/>
      <c r="N91" s="98"/>
      <c r="O91" s="79"/>
      <c r="P91" s="83"/>
      <c r="Q91" s="79"/>
      <c r="R91" s="79"/>
      <c r="S91" s="79"/>
      <c r="T91" s="79"/>
      <c r="U91" s="79"/>
      <c r="V91" s="79"/>
      <c r="W91" s="79"/>
      <c r="X91" s="34"/>
    </row>
    <row r="92" spans="2:24" ht="15">
      <c r="B92" s="1" t="s">
        <v>44</v>
      </c>
      <c r="F92" s="89"/>
      <c r="G92" s="120"/>
      <c r="H92" s="120"/>
      <c r="I92" s="99"/>
      <c r="J92" s="93"/>
      <c r="K92" s="100"/>
      <c r="L92" s="98"/>
      <c r="M92" s="97"/>
      <c r="N92" s="98"/>
      <c r="O92" s="79"/>
      <c r="P92" s="79"/>
      <c r="Q92" s="79"/>
      <c r="R92" s="79"/>
      <c r="S92" s="79"/>
      <c r="T92" s="79"/>
      <c r="U92" s="79"/>
      <c r="V92" s="79"/>
      <c r="W92" s="79"/>
      <c r="X92" s="34"/>
    </row>
    <row r="93" spans="2:24" ht="15">
      <c r="B93" s="1" t="s">
        <v>45</v>
      </c>
      <c r="G93" s="116"/>
      <c r="H93" s="116"/>
      <c r="J93" s="34"/>
      <c r="K93" s="79"/>
      <c r="L93" s="79"/>
      <c r="M93" s="83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34"/>
    </row>
    <row r="94" spans="2:24" ht="15">
      <c r="B94" s="1" t="s">
        <v>46</v>
      </c>
      <c r="G94" s="116"/>
      <c r="H94" s="116"/>
      <c r="J94" s="34"/>
      <c r="K94" s="79"/>
      <c r="L94" s="79"/>
      <c r="M94" s="79"/>
      <c r="N94" s="83"/>
      <c r="O94" s="79"/>
      <c r="P94" s="79"/>
      <c r="Q94" s="79"/>
      <c r="R94" s="79"/>
      <c r="S94" s="79"/>
      <c r="T94" s="79"/>
      <c r="U94" s="79"/>
      <c r="V94" s="83"/>
      <c r="W94" s="79"/>
      <c r="X94" s="34"/>
    </row>
    <row r="95" spans="2:24" ht="15">
      <c r="B95" s="1" t="s">
        <v>47</v>
      </c>
      <c r="G95" s="116"/>
      <c r="H95" s="116"/>
      <c r="J95" s="34"/>
      <c r="K95" s="79"/>
      <c r="L95" s="79"/>
      <c r="M95" s="79"/>
      <c r="N95" s="79"/>
      <c r="O95" s="83"/>
      <c r="P95" s="79"/>
      <c r="Q95" s="79"/>
      <c r="R95" s="79"/>
      <c r="S95" s="79"/>
      <c r="T95" s="79"/>
      <c r="U95" s="79"/>
      <c r="V95" s="79"/>
      <c r="W95" s="83"/>
      <c r="X95" s="34"/>
    </row>
    <row r="96" spans="2:24" ht="15">
      <c r="B96" s="1" t="s">
        <v>48</v>
      </c>
      <c r="G96" s="116"/>
      <c r="H96" s="116"/>
      <c r="J96" s="34"/>
      <c r="K96" s="79"/>
      <c r="L96" s="79"/>
      <c r="M96" s="79"/>
      <c r="N96" s="79"/>
      <c r="O96" s="79"/>
      <c r="P96" s="83"/>
      <c r="Q96" s="79"/>
      <c r="R96" s="79"/>
      <c r="S96" s="79"/>
      <c r="T96" s="79"/>
      <c r="U96" s="79"/>
      <c r="V96" s="34"/>
      <c r="W96" s="34"/>
      <c r="X96" s="34"/>
    </row>
    <row r="97" spans="2:24" ht="15">
      <c r="B97" s="1" t="s">
        <v>49</v>
      </c>
      <c r="G97" s="116"/>
      <c r="H97" s="116"/>
      <c r="J97" s="34"/>
      <c r="K97" s="79"/>
      <c r="L97" s="79"/>
      <c r="M97" s="79"/>
      <c r="N97" s="79"/>
      <c r="O97" s="79"/>
      <c r="P97" s="79"/>
      <c r="Q97" s="83"/>
      <c r="R97" s="79"/>
      <c r="S97" s="79"/>
      <c r="T97" s="79"/>
      <c r="U97" s="84"/>
      <c r="V97" s="34"/>
      <c r="W97" s="34"/>
      <c r="X97" s="34"/>
    </row>
    <row r="98" spans="2:24" ht="15">
      <c r="B98" s="1" t="s">
        <v>50</v>
      </c>
      <c r="G98" s="116"/>
      <c r="H98" s="116"/>
      <c r="J98" s="34"/>
      <c r="K98" s="79"/>
      <c r="L98" s="79"/>
      <c r="M98" s="79"/>
      <c r="N98" s="79"/>
      <c r="O98" s="79"/>
      <c r="P98" s="79"/>
      <c r="Q98" s="79"/>
      <c r="R98" s="83"/>
      <c r="S98" s="79"/>
      <c r="T98" s="79"/>
      <c r="U98" s="34"/>
      <c r="V98" s="34"/>
      <c r="W98" s="34"/>
      <c r="X98" s="34"/>
    </row>
    <row r="99" spans="2:23" ht="15">
      <c r="B99" s="1" t="s">
        <v>51</v>
      </c>
      <c r="G99" s="116"/>
      <c r="H99" s="116"/>
      <c r="J99" s="34"/>
      <c r="K99" s="79"/>
      <c r="L99" s="79"/>
      <c r="M99" s="79"/>
      <c r="N99" s="79"/>
      <c r="O99" s="79"/>
      <c r="P99" s="79"/>
      <c r="Q99" s="79"/>
      <c r="R99" s="79"/>
      <c r="S99" s="83"/>
      <c r="T99" s="79"/>
      <c r="U99" s="34"/>
      <c r="V99" s="34"/>
      <c r="W99" s="34"/>
    </row>
    <row r="100" spans="2:23" ht="15">
      <c r="B100" s="1" t="s">
        <v>52</v>
      </c>
      <c r="G100" s="116"/>
      <c r="H100" s="116"/>
      <c r="J100" s="34"/>
      <c r="K100" s="34"/>
      <c r="L100" s="79"/>
      <c r="M100" s="79"/>
      <c r="N100" s="79"/>
      <c r="O100" s="79"/>
      <c r="P100" s="79"/>
      <c r="Q100" s="79"/>
      <c r="R100" s="79"/>
      <c r="S100" s="79"/>
      <c r="T100" s="83"/>
      <c r="U100" s="34"/>
      <c r="V100" s="34"/>
      <c r="W100" s="34"/>
    </row>
    <row r="101" spans="2:23" ht="15">
      <c r="B101" s="1" t="s">
        <v>53</v>
      </c>
      <c r="G101" s="116"/>
      <c r="H101" s="116"/>
      <c r="J101" s="34"/>
      <c r="K101" s="34"/>
      <c r="L101" s="79"/>
      <c r="M101" s="79"/>
      <c r="N101" s="79"/>
      <c r="O101" s="83"/>
      <c r="P101" s="79"/>
      <c r="Q101" s="79"/>
      <c r="R101" s="79"/>
      <c r="S101" s="79"/>
      <c r="T101" s="79"/>
      <c r="U101" s="34"/>
      <c r="V101" s="34"/>
      <c r="W101" s="34"/>
    </row>
    <row r="102" spans="2:22" ht="15">
      <c r="B102" s="1"/>
      <c r="G102" s="116"/>
      <c r="H102" s="116"/>
      <c r="J102" s="34"/>
      <c r="K102" s="34"/>
      <c r="L102" s="79"/>
      <c r="M102" s="79"/>
      <c r="N102" s="79"/>
      <c r="O102" s="79"/>
      <c r="P102" s="83"/>
      <c r="Q102" s="79"/>
      <c r="R102" s="79"/>
      <c r="S102" s="79"/>
      <c r="T102" s="79"/>
      <c r="U102" s="34"/>
      <c r="V102" s="34"/>
    </row>
    <row r="103" spans="7:22" ht="15">
      <c r="G103" s="116"/>
      <c r="H103" s="116"/>
      <c r="J103" s="34"/>
      <c r="K103" s="34"/>
      <c r="L103" s="79"/>
      <c r="M103" s="79"/>
      <c r="N103" s="79"/>
      <c r="O103" s="79"/>
      <c r="P103" s="79"/>
      <c r="Q103" s="83"/>
      <c r="R103" s="79"/>
      <c r="S103" s="79"/>
      <c r="T103" s="79"/>
      <c r="U103" s="34"/>
      <c r="V103" s="34"/>
    </row>
    <row r="104" spans="2:22" ht="15" customHeight="1">
      <c r="B104" s="150" t="s">
        <v>54</v>
      </c>
      <c r="C104" s="150"/>
      <c r="D104" s="150"/>
      <c r="E104" s="150"/>
      <c r="F104" s="150"/>
      <c r="G104" s="116"/>
      <c r="H104" s="116"/>
      <c r="J104" s="34"/>
      <c r="K104" s="34"/>
      <c r="L104" s="34"/>
      <c r="M104" s="79"/>
      <c r="N104" s="79"/>
      <c r="O104" s="79"/>
      <c r="P104" s="79"/>
      <c r="Q104" s="79"/>
      <c r="R104" s="83"/>
      <c r="S104" s="79"/>
      <c r="T104" s="79"/>
      <c r="U104" s="34"/>
      <c r="V104" s="34"/>
    </row>
    <row r="105" spans="2:22" ht="15">
      <c r="B105" s="136" t="s">
        <v>55</v>
      </c>
      <c r="C105" s="136"/>
      <c r="D105" s="136"/>
      <c r="E105" s="136"/>
      <c r="F105" s="136"/>
      <c r="G105" s="116"/>
      <c r="H105" s="116"/>
      <c r="J105" s="34"/>
      <c r="K105" s="34"/>
      <c r="L105" s="34"/>
      <c r="M105" s="79"/>
      <c r="N105" s="79"/>
      <c r="O105" s="79"/>
      <c r="P105" s="79"/>
      <c r="Q105" s="79"/>
      <c r="R105" s="79"/>
      <c r="S105" s="83"/>
      <c r="T105" s="79"/>
      <c r="U105" s="34"/>
      <c r="V105" s="34"/>
    </row>
    <row r="106" spans="2:22" ht="78" customHeight="1">
      <c r="B106" s="136" t="s">
        <v>56</v>
      </c>
      <c r="C106" s="136"/>
      <c r="D106" s="136"/>
      <c r="E106" s="136"/>
      <c r="F106" s="136"/>
      <c r="G106" s="116"/>
      <c r="H106" s="116"/>
      <c r="J106" s="34"/>
      <c r="K106" s="34"/>
      <c r="L106" s="34"/>
      <c r="M106" s="79"/>
      <c r="N106" s="79"/>
      <c r="O106" s="79"/>
      <c r="P106" s="79"/>
      <c r="Q106" s="79"/>
      <c r="R106" s="79"/>
      <c r="S106" s="79"/>
      <c r="T106" s="83"/>
      <c r="U106" s="34"/>
      <c r="V106" s="34"/>
    </row>
    <row r="107" spans="2:21" ht="15">
      <c r="B107" s="136" t="s">
        <v>57</v>
      </c>
      <c r="C107" s="136"/>
      <c r="D107" s="136"/>
      <c r="E107" s="136"/>
      <c r="F107" s="136"/>
      <c r="G107" s="116"/>
      <c r="H107" s="116"/>
      <c r="L107" s="34"/>
      <c r="M107" s="34"/>
      <c r="N107" s="34"/>
      <c r="O107" s="34"/>
      <c r="P107" s="34"/>
      <c r="Q107" s="34"/>
      <c r="R107" s="34"/>
      <c r="S107" s="34"/>
      <c r="T107" s="34"/>
      <c r="U107" s="34"/>
    </row>
    <row r="108" spans="2:21" ht="15" customHeight="1">
      <c r="B108" s="136" t="s">
        <v>58</v>
      </c>
      <c r="C108" s="136"/>
      <c r="D108" s="136"/>
      <c r="E108" s="136"/>
      <c r="F108" s="136"/>
      <c r="G108" s="116"/>
      <c r="H108" s="116"/>
      <c r="L108" s="34"/>
      <c r="M108" s="34"/>
      <c r="N108" s="34"/>
      <c r="O108" s="34"/>
      <c r="P108" s="34"/>
      <c r="Q108" s="34"/>
      <c r="R108" s="34"/>
      <c r="S108" s="34"/>
      <c r="T108" s="34"/>
      <c r="U108" s="34"/>
    </row>
    <row r="109" spans="2:21" ht="15">
      <c r="B109" s="136" t="s">
        <v>59</v>
      </c>
      <c r="C109" s="136"/>
      <c r="D109" s="136"/>
      <c r="E109" s="136"/>
      <c r="F109" s="136"/>
      <c r="G109" s="116"/>
      <c r="H109" s="116"/>
      <c r="L109" s="34"/>
      <c r="M109" s="34"/>
      <c r="N109" s="34"/>
      <c r="O109" s="34"/>
      <c r="P109" s="34"/>
      <c r="Q109" s="34"/>
      <c r="R109" s="34"/>
      <c r="S109" s="34"/>
      <c r="T109" s="34"/>
      <c r="U109" s="34"/>
    </row>
    <row r="110" spans="2:21" ht="15">
      <c r="B110" s="136" t="s">
        <v>60</v>
      </c>
      <c r="C110" s="136"/>
      <c r="D110" s="136"/>
      <c r="E110" s="136"/>
      <c r="F110" s="136"/>
      <c r="G110" s="116"/>
      <c r="H110" s="116"/>
      <c r="L110" s="34"/>
      <c r="M110" s="34"/>
      <c r="N110" s="34"/>
      <c r="O110" s="34"/>
      <c r="P110" s="34"/>
      <c r="Q110" s="34"/>
      <c r="R110" s="34"/>
      <c r="S110" s="34"/>
      <c r="T110" s="34"/>
      <c r="U110" s="34"/>
    </row>
    <row r="111" spans="2:8" ht="15">
      <c r="B111" s="152" t="s">
        <v>61</v>
      </c>
      <c r="C111" s="152"/>
      <c r="D111" s="152"/>
      <c r="E111" s="152"/>
      <c r="F111" s="152"/>
      <c r="G111" s="116"/>
      <c r="H111" s="116"/>
    </row>
    <row r="112" spans="7:8" ht="15">
      <c r="G112" s="116"/>
      <c r="H112" s="116"/>
    </row>
    <row r="113" spans="2:8" ht="15.75">
      <c r="B113" s="32" t="s">
        <v>62</v>
      </c>
      <c r="C113" s="143"/>
      <c r="D113" s="145"/>
      <c r="E113" s="145"/>
      <c r="F113" s="144"/>
      <c r="G113" s="116"/>
      <c r="H113" s="116"/>
    </row>
    <row r="114" spans="2:8" ht="30.75" customHeight="1">
      <c r="B114" s="32" t="s">
        <v>63</v>
      </c>
      <c r="C114" s="143" t="s">
        <v>64</v>
      </c>
      <c r="D114" s="144"/>
      <c r="E114" s="143" t="s">
        <v>65</v>
      </c>
      <c r="F114" s="144"/>
      <c r="G114" s="116"/>
      <c r="H114" s="116"/>
    </row>
    <row r="115" spans="2:8" ht="30.75" customHeight="1">
      <c r="B115" s="32" t="s">
        <v>66</v>
      </c>
      <c r="C115" s="143" t="s">
        <v>67</v>
      </c>
      <c r="D115" s="144"/>
      <c r="E115" s="143" t="s">
        <v>68</v>
      </c>
      <c r="F115" s="144"/>
      <c r="G115" s="116"/>
      <c r="H115" s="116"/>
    </row>
    <row r="116" spans="2:8" ht="15" customHeight="1">
      <c r="B116" s="137" t="s">
        <v>69</v>
      </c>
      <c r="C116" s="139" t="s">
        <v>70</v>
      </c>
      <c r="D116" s="140"/>
      <c r="E116" s="139" t="s">
        <v>71</v>
      </c>
      <c r="F116" s="140"/>
      <c r="G116" s="116"/>
      <c r="H116" s="116"/>
    </row>
    <row r="117" spans="2:8" ht="15" customHeight="1">
      <c r="B117" s="138"/>
      <c r="C117" s="141"/>
      <c r="D117" s="142"/>
      <c r="E117" s="141"/>
      <c r="F117" s="142"/>
      <c r="G117" s="116"/>
      <c r="H117" s="116"/>
    </row>
  </sheetData>
  <sheetProtection/>
  <mergeCells count="43">
    <mergeCell ref="C16:D16"/>
    <mergeCell ref="E51:F51"/>
    <mergeCell ref="C51:D51"/>
    <mergeCell ref="E41:F41"/>
    <mergeCell ref="C41:D41"/>
    <mergeCell ref="E46:F46"/>
    <mergeCell ref="C46:D46"/>
    <mergeCell ref="E26:F26"/>
    <mergeCell ref="E21:F21"/>
    <mergeCell ref="C4:F4"/>
    <mergeCell ref="C6:D6"/>
    <mergeCell ref="E6:F6"/>
    <mergeCell ref="C11:D11"/>
    <mergeCell ref="E11:F11"/>
    <mergeCell ref="C21:D21"/>
    <mergeCell ref="E16:F16"/>
    <mergeCell ref="C26:D26"/>
    <mergeCell ref="B111:F111"/>
    <mergeCell ref="B110:F110"/>
    <mergeCell ref="B109:F109"/>
    <mergeCell ref="C66:D66"/>
    <mergeCell ref="E56:F56"/>
    <mergeCell ref="C56:D56"/>
    <mergeCell ref="E61:F61"/>
    <mergeCell ref="C114:D114"/>
    <mergeCell ref="C31:D31"/>
    <mergeCell ref="E31:F31"/>
    <mergeCell ref="C36:D36"/>
    <mergeCell ref="E36:F36"/>
    <mergeCell ref="C61:D61"/>
    <mergeCell ref="B104:F104"/>
    <mergeCell ref="B105:F105"/>
    <mergeCell ref="E66:F66"/>
    <mergeCell ref="B106:F106"/>
    <mergeCell ref="B116:B117"/>
    <mergeCell ref="C116:D117"/>
    <mergeCell ref="C115:D115"/>
    <mergeCell ref="C113:F113"/>
    <mergeCell ref="B107:F107"/>
    <mergeCell ref="B108:F108"/>
    <mergeCell ref="E116:F117"/>
    <mergeCell ref="E115:F115"/>
    <mergeCell ref="E114:F11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2019-10-23T12:03:09Z</dcterms:modified>
  <cp:category/>
  <cp:version/>
  <cp:contentType/>
  <cp:contentStatus/>
</cp:coreProperties>
</file>