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<sst xmlns="http://schemas.openxmlformats.org/spreadsheetml/2006/main" count="148" uniqueCount="112">
  <si>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</si>
  <si>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</si>
  <si>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</si>
  <si>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</si>
  <si>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</si>
  <si>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</si>
  <si>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</si>
  <si>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</si>
  <si>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</si>
  <si>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</si>
  <si>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</si>
  <si>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</si>
  <si>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</si>
  <si>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</si>
  <si>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</si>
  <si>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</si>
  <si>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</si>
  <si>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</si>
  <si>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</si>
  <si>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</si>
  <si>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</si>
  <si>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</si>
  <si>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</si>
  <si>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</si>
  <si>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</si>
  <si>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</si>
  <si>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</si>
  <si>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</si>
  <si>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</si>
  <si>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</si>
  <si>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</si>
  <si>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</si>
  <si>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</si>
  <si>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</si>
  <si>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</si>
  <si>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</si>
  <si>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</si>
  <si>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</si>
  <si>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</si>
  <si>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</si>
  <si>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</si>
  <si>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</si>
  <si>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</si>
  <si>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</si>
  <si>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</si>
  <si>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</si>
  <si>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</si>
  <si>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</si>
  <si>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</si>
  <si>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</si>
  <si>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</si>
  <si>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</si>
  <si>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</si>
  <si>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</si>
  <si>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</si>
  <si>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</si>
  <si>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</si>
  <si>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</si>
  <si>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</si>
  <si>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</si>
  <si>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</si>
  <si>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</si>
  <si>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</si>
  <si>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</si>
  <si>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</si>
  <si>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</si>
  <si>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</si>
  <si>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</si>
  <si>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</si>
  <si>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</si>
  <si>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</si>
  <si>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</si>
  <si>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</si>
  <si>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</si>
  <si>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</si>
  <si>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</si>
  <si>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</si>
  <si>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</si>
  <si>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</si>
  <si>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</si>
  <si>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</si>
  <si>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 '14 (€/МT)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</si>
  <si>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</si>
  <si>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</si>
  <si>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</si>
  <si>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</si>
  <si>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</si>
  <si>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</si>
  <si>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</si>
  <si>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</si>
  <si>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</si>
  <si>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</si>
  <si>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</si>
  <si>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</si>
  <si>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</si>
  <si>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</si>
  <si>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</si>
  <si>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</si>
  <si>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</si>
  <si>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</si>
  <si>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</si>
  <si>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</si>
  <si>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</si>
  <si>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</si>
  <si>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</si>
  <si>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</si>
  <si>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</si>
  <si>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</si>
  <si>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</si>
  <si>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22 Липня 2014 р.</t>
  </si>
  <si>
    <t>CBOT - Березень '15</t>
  </si>
  <si>
    <t>Лондон - Грудень'14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</si>
</sst>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8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13">
      <selection activeCell="B7" sqref="B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45" t="s">
        <v>109</v>
      </c>
      <c r="D4" s="146"/>
      <c r="E4" s="146"/>
      <c r="F4" s="147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43" t="s">
        <v>5</v>
      </c>
      <c r="D6" s="144"/>
      <c r="E6" s="142" t="s">
        <v>6</v>
      </c>
      <c r="F6" s="142"/>
      <c r="G6" s="29"/>
      <c r="I6"/>
    </row>
    <row r="7" spans="2:8" s="6" customFormat="1" ht="15">
      <c r="B7" s="91" t="s">
        <v>86</v>
      </c>
      <c r="C7" s="94">
        <v>0.036</v>
      </c>
      <c r="D7" s="7">
        <v>3.602</v>
      </c>
      <c r="E7" s="94">
        <f aca="true" t="shared" si="0" ref="E7:F9">C7*39.3683</f>
        <v>1.4172587999999997</v>
      </c>
      <c r="F7" s="13">
        <f t="shared" si="0"/>
        <v>141.80461659999997</v>
      </c>
      <c r="G7" s="32"/>
      <c r="H7" s="32"/>
    </row>
    <row r="8" spans="2:8" s="6" customFormat="1" ht="15">
      <c r="B8" s="91" t="s">
        <v>104</v>
      </c>
      <c r="C8" s="94">
        <v>0.036</v>
      </c>
      <c r="D8" s="7">
        <v>3.682</v>
      </c>
      <c r="E8" s="94">
        <f t="shared" si="0"/>
        <v>1.4172587999999997</v>
      </c>
      <c r="F8" s="13">
        <f t="shared" si="0"/>
        <v>144.9540806</v>
      </c>
      <c r="G8" s="29"/>
      <c r="H8" s="29"/>
    </row>
    <row r="9" spans="2:8" s="6" customFormat="1" ht="15">
      <c r="B9" s="91" t="s">
        <v>105</v>
      </c>
      <c r="C9" s="94">
        <v>0.034</v>
      </c>
      <c r="D9" s="7">
        <v>3.802</v>
      </c>
      <c r="E9" s="94">
        <f t="shared" si="0"/>
        <v>1.3385222</v>
      </c>
      <c r="F9" s="13">
        <f t="shared" si="0"/>
        <v>149.6782766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42" t="s">
        <v>7</v>
      </c>
      <c r="D11" s="142"/>
      <c r="E11" s="143" t="s">
        <v>6</v>
      </c>
      <c r="F11" s="144"/>
      <c r="G11" s="29"/>
      <c r="H11" s="29"/>
    </row>
    <row r="12" spans="2:17" s="6" customFormat="1" ht="18" customHeight="1">
      <c r="B12" s="31" t="s">
        <v>81</v>
      </c>
      <c r="C12" s="82">
        <v>3.17</v>
      </c>
      <c r="D12" s="90">
        <v>160.25</v>
      </c>
      <c r="E12" s="82">
        <f>C12/D80</f>
        <v>4.286100594916171</v>
      </c>
      <c r="F12" s="123">
        <f>D12/D80</f>
        <v>216.6711736073553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82</v>
      </c>
      <c r="C13" s="82">
        <v>1.1</v>
      </c>
      <c r="D13" s="90">
        <v>158</v>
      </c>
      <c r="E13" s="82">
        <f>C13/D80</f>
        <v>1.4872904272579774</v>
      </c>
      <c r="F13" s="123">
        <f>D13/D80</f>
        <v>213.62898864250946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98</v>
      </c>
      <c r="C14" s="82">
        <v>0.47</v>
      </c>
      <c r="D14" s="90">
        <v>159.75</v>
      </c>
      <c r="E14" s="82">
        <f>C14/D80</f>
        <v>0.6354786371011357</v>
      </c>
      <c r="F14" s="123">
        <f>D14/D80</f>
        <v>215.99513250405624</v>
      </c>
      <c r="I14" s="104"/>
      <c r="J14" s="83"/>
      <c r="K14" s="84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3"/>
      <c r="K15" s="84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43" t="s">
        <v>5</v>
      </c>
      <c r="D16" s="144"/>
      <c r="E16" s="142" t="s">
        <v>6</v>
      </c>
      <c r="F16" s="142"/>
      <c r="I16" s="104"/>
      <c r="J16" s="84"/>
      <c r="K16" s="83"/>
      <c r="L16" s="84"/>
      <c r="M16" s="84"/>
      <c r="N16" s="84"/>
      <c r="O16" s="84"/>
      <c r="P16" s="84"/>
      <c r="Q16" s="84"/>
    </row>
    <row r="17" spans="2:17" s="6" customFormat="1" ht="15.75">
      <c r="B17" s="91" t="s">
        <v>86</v>
      </c>
      <c r="C17" s="94">
        <v>0.054</v>
      </c>
      <c r="D17" s="7">
        <v>5.242</v>
      </c>
      <c r="E17" s="94">
        <f aca="true" t="shared" si="1" ref="E17:F19">C17*36.7437</f>
        <v>1.9841597999999998</v>
      </c>
      <c r="F17" s="13">
        <f t="shared" si="1"/>
        <v>192.61047539999998</v>
      </c>
      <c r="G17" s="40"/>
      <c r="H17" s="40"/>
      <c r="I17" s="104"/>
      <c r="J17" s="84"/>
      <c r="K17" s="84"/>
      <c r="L17" s="83"/>
      <c r="M17" s="84"/>
      <c r="N17" s="84"/>
      <c r="O17" s="84"/>
      <c r="P17" s="84"/>
      <c r="Q17" s="84"/>
    </row>
    <row r="18" spans="2:18" s="6" customFormat="1" ht="15.75">
      <c r="B18" s="91" t="s">
        <v>104</v>
      </c>
      <c r="C18" s="94">
        <v>0.054</v>
      </c>
      <c r="D18" s="7">
        <v>5.486</v>
      </c>
      <c r="E18" s="94">
        <f t="shared" si="1"/>
        <v>1.9841597999999998</v>
      </c>
      <c r="F18" s="13">
        <f t="shared" si="1"/>
        <v>201.57593819999997</v>
      </c>
      <c r="G18" s="40"/>
      <c r="H18" s="40"/>
      <c r="I18" s="104"/>
      <c r="J18" s="84"/>
      <c r="K18" s="84"/>
      <c r="L18" s="84"/>
      <c r="M18" s="83"/>
      <c r="N18" s="84"/>
      <c r="O18" s="84"/>
      <c r="P18" s="84"/>
      <c r="Q18" s="84"/>
      <c r="R18" s="84"/>
    </row>
    <row r="19" spans="2:18" s="6" customFormat="1" ht="15.75">
      <c r="B19" s="91" t="s">
        <v>105</v>
      </c>
      <c r="C19" s="94">
        <v>0.046</v>
      </c>
      <c r="D19" s="7">
        <v>5.724</v>
      </c>
      <c r="E19" s="94">
        <f t="shared" si="1"/>
        <v>1.6902101999999999</v>
      </c>
      <c r="F19" s="13">
        <f t="shared" si="1"/>
        <v>210.3209388</v>
      </c>
      <c r="G19" s="40"/>
      <c r="H19" s="40"/>
      <c r="I19" s="104"/>
      <c r="J19" s="84"/>
      <c r="K19" s="84"/>
      <c r="L19" s="84"/>
      <c r="M19" s="84"/>
      <c r="N19" s="83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4"/>
      <c r="N20" s="84"/>
      <c r="O20" s="83"/>
      <c r="P20" s="84"/>
      <c r="Q20" s="84"/>
      <c r="R20" s="84"/>
    </row>
    <row r="21" spans="2:18" s="6" customFormat="1" ht="15.75">
      <c r="B21" s="33" t="s">
        <v>8</v>
      </c>
      <c r="C21" s="142" t="s">
        <v>9</v>
      </c>
      <c r="D21" s="142"/>
      <c r="E21" s="143" t="s">
        <v>10</v>
      </c>
      <c r="F21" s="144"/>
      <c r="G21" s="40"/>
      <c r="H21" s="40"/>
      <c r="I21" s="104"/>
      <c r="J21" s="84"/>
      <c r="K21" s="84"/>
      <c r="L21" s="84"/>
      <c r="M21" s="84"/>
      <c r="N21" s="84"/>
      <c r="O21" s="84"/>
      <c r="P21" s="83"/>
      <c r="Q21" s="84"/>
      <c r="R21" s="84"/>
    </row>
    <row r="22" spans="2:21" s="6" customFormat="1" ht="18" customHeight="1">
      <c r="B22" s="85" t="s">
        <v>82</v>
      </c>
      <c r="C22" s="127">
        <v>0.99</v>
      </c>
      <c r="D22" s="123">
        <v>178</v>
      </c>
      <c r="E22" s="127">
        <f>C22/D80</f>
        <v>1.3385613845321795</v>
      </c>
      <c r="F22" s="123">
        <f>D22/D80</f>
        <v>240.67063277447267</v>
      </c>
      <c r="G22" s="41"/>
      <c r="H22" s="42"/>
      <c r="J22" s="84"/>
      <c r="K22" s="84"/>
      <c r="L22" s="84"/>
      <c r="M22" s="84"/>
      <c r="N22" s="84"/>
      <c r="O22" s="84"/>
      <c r="P22" s="84"/>
      <c r="Q22" s="83"/>
      <c r="R22" s="84"/>
      <c r="S22" s="60"/>
      <c r="T22" s="60"/>
      <c r="U22" s="60"/>
    </row>
    <row r="23" spans="2:21" s="6" customFormat="1" ht="18" customHeight="1">
      <c r="B23" s="85" t="s">
        <v>85</v>
      </c>
      <c r="C23" s="127">
        <v>0.71</v>
      </c>
      <c r="D23" s="90">
        <v>177.75</v>
      </c>
      <c r="E23" s="127">
        <f>C23/D80</f>
        <v>0.9599783666846944</v>
      </c>
      <c r="F23" s="123">
        <f>D23/D80</f>
        <v>240.33261222282314</v>
      </c>
      <c r="G23" s="41"/>
      <c r="H23" s="42"/>
      <c r="J23" s="84"/>
      <c r="K23" s="84"/>
      <c r="L23" s="84"/>
      <c r="M23" s="84"/>
      <c r="N23" s="84"/>
      <c r="O23" s="84"/>
      <c r="P23" s="83"/>
      <c r="Q23" s="84"/>
      <c r="R23" s="84"/>
      <c r="S23" s="60"/>
      <c r="T23" s="60"/>
      <c r="U23" s="60"/>
    </row>
    <row r="24" spans="2:21" s="6" customFormat="1" ht="18" customHeight="1">
      <c r="B24" s="85" t="s">
        <v>92</v>
      </c>
      <c r="C24" s="127">
        <v>0.56</v>
      </c>
      <c r="D24" s="90">
        <v>178.25</v>
      </c>
      <c r="E24" s="127">
        <f>C24/D80</f>
        <v>0.7571660356949703</v>
      </c>
      <c r="F24" s="123">
        <f>D24/D80</f>
        <v>241.00865332612221</v>
      </c>
      <c r="G24" s="41"/>
      <c r="H24" s="42"/>
      <c r="J24" s="84"/>
      <c r="K24" s="84"/>
      <c r="L24" s="84"/>
      <c r="M24" s="84"/>
      <c r="N24" s="84"/>
      <c r="O24" s="84"/>
      <c r="P24" s="84"/>
      <c r="Q24" s="83"/>
      <c r="R24" s="84"/>
      <c r="S24" s="60"/>
      <c r="T24" s="60"/>
      <c r="U24" s="60"/>
    </row>
    <row r="25" spans="2:21" s="6" customFormat="1" ht="18" customHeight="1">
      <c r="B25" s="85" t="s">
        <v>88</v>
      </c>
      <c r="C25" s="127">
        <v>0.47</v>
      </c>
      <c r="D25" s="90">
        <v>127.65</v>
      </c>
      <c r="E25" s="127">
        <f>C25/D82</f>
        <v>0.802732707087959</v>
      </c>
      <c r="F25" s="123">
        <f>D25/D82</f>
        <v>218.01878736122973</v>
      </c>
      <c r="G25" s="43"/>
      <c r="H25" s="40"/>
      <c r="I25" s="29"/>
      <c r="J25" s="83"/>
      <c r="K25" s="84"/>
      <c r="L25" s="84"/>
      <c r="M25" s="84"/>
      <c r="N25" s="84"/>
      <c r="O25" s="84"/>
      <c r="P25" s="84"/>
      <c r="Q25" s="84"/>
      <c r="R25" s="84"/>
      <c r="S25" s="60"/>
      <c r="T25" s="60"/>
      <c r="U25" s="60"/>
    </row>
    <row r="26" spans="2:21" s="6" customFormat="1" ht="18" customHeight="1">
      <c r="B26" s="85" t="s">
        <v>96</v>
      </c>
      <c r="C26" s="127">
        <v>0.85</v>
      </c>
      <c r="D26" s="90">
        <v>130.15</v>
      </c>
      <c r="E26" s="127">
        <f>C26/D82</f>
        <v>1.4517506404782237</v>
      </c>
      <c r="F26" s="123">
        <f>D26/D82</f>
        <v>222.28864218616567</v>
      </c>
      <c r="G26" s="32"/>
      <c r="H26" s="29"/>
      <c r="I26" s="29"/>
      <c r="J26" s="84"/>
      <c r="K26" s="83"/>
      <c r="L26" s="84"/>
      <c r="M26" s="84"/>
      <c r="N26" s="84"/>
      <c r="O26" s="84"/>
      <c r="P26" s="84"/>
      <c r="Q26" s="84"/>
      <c r="R26" s="83"/>
      <c r="S26" s="60"/>
      <c r="T26" s="60"/>
      <c r="U26" s="60"/>
    </row>
    <row r="27" spans="2:21" s="6" customFormat="1" ht="18" customHeight="1">
      <c r="B27" s="85" t="s">
        <v>103</v>
      </c>
      <c r="C27" s="127">
        <v>0.45</v>
      </c>
      <c r="D27" s="124">
        <v>132.65</v>
      </c>
      <c r="E27" s="127">
        <f>C27/D82</f>
        <v>0.7685738684884714</v>
      </c>
      <c r="F27" s="123">
        <f>D27/D82</f>
        <v>226.55849701110162</v>
      </c>
      <c r="G27" s="29"/>
      <c r="H27" s="29"/>
      <c r="I27" s="29"/>
      <c r="J27" s="84"/>
      <c r="K27" s="84"/>
      <c r="L27" s="83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.75">
      <c r="C28" s="54"/>
      <c r="D28" s="5"/>
      <c r="E28" s="77"/>
      <c r="F28" s="5"/>
      <c r="G28" s="29"/>
      <c r="H28" s="29"/>
      <c r="I28" s="6"/>
      <c r="J28" s="84"/>
      <c r="K28" s="84"/>
      <c r="L28" s="84"/>
      <c r="M28" s="83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42" t="s">
        <v>12</v>
      </c>
      <c r="D29" s="142"/>
      <c r="E29" s="142" t="s">
        <v>10</v>
      </c>
      <c r="F29" s="142"/>
      <c r="G29" s="29"/>
      <c r="H29" s="29"/>
      <c r="I29" s="6"/>
      <c r="J29" s="84"/>
      <c r="K29" s="84"/>
      <c r="L29" s="84"/>
      <c r="M29" s="84"/>
      <c r="N29" s="83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81</v>
      </c>
      <c r="C30" s="127">
        <v>1.86</v>
      </c>
      <c r="D30" s="90">
        <v>314.75</v>
      </c>
      <c r="E30" s="127">
        <f>C30/D80</f>
        <v>2.51487290427258</v>
      </c>
      <c r="F30" s="123">
        <f>D30/D80</f>
        <v>425.5678745267712</v>
      </c>
      <c r="G30" s="36"/>
      <c r="H30" s="29"/>
      <c r="J30" s="84"/>
      <c r="K30" s="84"/>
      <c r="L30" s="84"/>
      <c r="M30" s="84"/>
      <c r="N30" s="84"/>
      <c r="O30" s="83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82</v>
      </c>
      <c r="C31" s="127">
        <v>1.98</v>
      </c>
      <c r="D31" s="90">
        <v>322.25</v>
      </c>
      <c r="E31" s="127">
        <f>C31/D80</f>
        <v>2.677122769064359</v>
      </c>
      <c r="F31" s="123">
        <f>D31/D80</f>
        <v>435.7084910762574</v>
      </c>
      <c r="G31" s="29"/>
      <c r="H31" s="29"/>
      <c r="J31" s="84"/>
      <c r="K31" s="84"/>
      <c r="L31" s="84"/>
      <c r="M31" s="84"/>
      <c r="N31" s="84"/>
      <c r="O31" s="84"/>
      <c r="P31" s="83"/>
      <c r="Q31" s="84"/>
      <c r="R31" s="84"/>
    </row>
    <row r="32" spans="2:18" s="6" customFormat="1" ht="18" customHeight="1">
      <c r="B32" s="85" t="s">
        <v>93</v>
      </c>
      <c r="C32" s="127">
        <v>1.96</v>
      </c>
      <c r="D32" s="90">
        <v>324.75</v>
      </c>
      <c r="E32" s="127">
        <f>C32/D80</f>
        <v>2.6500811249323957</v>
      </c>
      <c r="F32" s="123">
        <f>D32/D80</f>
        <v>439.0886965927528</v>
      </c>
      <c r="G32" s="29"/>
      <c r="H32" s="29"/>
      <c r="J32" s="84"/>
      <c r="K32" s="84"/>
      <c r="L32" s="84"/>
      <c r="M32" s="84"/>
      <c r="N32" s="84"/>
      <c r="O32" s="84"/>
      <c r="P32" s="84"/>
      <c r="Q32" s="83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2" t="s">
        <v>5</v>
      </c>
      <c r="D34" s="133"/>
      <c r="E34" s="132" t="s">
        <v>6</v>
      </c>
      <c r="F34" s="133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91</v>
      </c>
      <c r="C35" s="94">
        <v>0.016</v>
      </c>
      <c r="D35" s="7">
        <v>3.3</v>
      </c>
      <c r="E35" s="94">
        <f aca="true" t="shared" si="2" ref="E35:F37">C35*58.0164</f>
        <v>0.9282623999999999</v>
      </c>
      <c r="F35" s="13">
        <f t="shared" si="2"/>
        <v>191.45412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95</v>
      </c>
      <c r="C36" s="94">
        <v>0.01</v>
      </c>
      <c r="D36" s="7">
        <v>3.24</v>
      </c>
      <c r="E36" s="94">
        <f t="shared" si="2"/>
        <v>0.580164</v>
      </c>
      <c r="F36" s="13">
        <f t="shared" si="2"/>
        <v>187.973136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110</v>
      </c>
      <c r="C37" s="94">
        <v>0.022</v>
      </c>
      <c r="D37" s="7">
        <v>3.166</v>
      </c>
      <c r="E37" s="94">
        <f t="shared" si="2"/>
        <v>1.2763608</v>
      </c>
      <c r="F37" s="13">
        <f t="shared" si="2"/>
        <v>183.67992239999998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2" t="s">
        <v>5</v>
      </c>
      <c r="D39" s="133"/>
      <c r="E39" s="132" t="s">
        <v>6</v>
      </c>
      <c r="F39" s="133"/>
      <c r="G39" s="29"/>
      <c r="H39" s="29"/>
      <c r="I39" s="6"/>
      <c r="J39" s="28"/>
    </row>
    <row r="40" spans="2:13" s="6" customFormat="1" ht="15" customHeight="1">
      <c r="B40" s="91" t="s">
        <v>94</v>
      </c>
      <c r="C40" s="126">
        <v>0.082</v>
      </c>
      <c r="D40" s="14">
        <v>11.84</v>
      </c>
      <c r="E40" s="126">
        <f aca="true" t="shared" si="3" ref="E40:F42">C40*36.7437</f>
        <v>3.0129834</v>
      </c>
      <c r="F40" s="13">
        <f t="shared" si="3"/>
        <v>435.04540799999995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91</v>
      </c>
      <c r="C41" s="94">
        <v>0.064</v>
      </c>
      <c r="D41" s="74">
        <v>10.85</v>
      </c>
      <c r="E41" s="94">
        <f t="shared" si="3"/>
        <v>2.3515968</v>
      </c>
      <c r="F41" s="13">
        <f t="shared" si="3"/>
        <v>398.66914499999996</v>
      </c>
      <c r="G41" s="32"/>
      <c r="H41" s="29"/>
      <c r="K41" s="28"/>
      <c r="L41" s="28"/>
      <c r="M41" s="28"/>
    </row>
    <row r="42" spans="2:13" s="6" customFormat="1" ht="15">
      <c r="B42" s="91" t="s">
        <v>106</v>
      </c>
      <c r="C42" s="94">
        <v>0.136</v>
      </c>
      <c r="D42" s="14">
        <v>10.576</v>
      </c>
      <c r="E42" s="94">
        <f t="shared" si="3"/>
        <v>4.9971432</v>
      </c>
      <c r="F42" s="13">
        <f t="shared" si="3"/>
        <v>388.60137119999996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2" t="s">
        <v>16</v>
      </c>
      <c r="D44" s="133"/>
      <c r="E44" s="132" t="s">
        <v>6</v>
      </c>
      <c r="F44" s="133"/>
      <c r="G44" s="36"/>
      <c r="H44" s="36"/>
      <c r="I44" s="27"/>
      <c r="J44" s="6"/>
    </row>
    <row r="45" spans="2:13" s="27" customFormat="1" ht="15.75" thickBot="1">
      <c r="B45" s="91" t="s">
        <v>87</v>
      </c>
      <c r="C45" s="127">
        <v>1.1</v>
      </c>
      <c r="D45" s="13">
        <v>381.8</v>
      </c>
      <c r="E45" s="127">
        <f aca="true" t="shared" si="4" ref="E45:F47">C45*1.1023</f>
        <v>1.21253</v>
      </c>
      <c r="F45" s="13">
        <f t="shared" si="4"/>
        <v>420.85814000000005</v>
      </c>
      <c r="G45" s="32"/>
      <c r="H45" s="29"/>
      <c r="K45" s="6"/>
      <c r="L45" s="6"/>
      <c r="M45" s="6"/>
    </row>
    <row r="46" spans="2:19" s="27" customFormat="1" ht="15.75" thickBot="1">
      <c r="B46" s="91" t="s">
        <v>91</v>
      </c>
      <c r="C46" s="82">
        <v>1.7</v>
      </c>
      <c r="D46" s="13">
        <v>358.4</v>
      </c>
      <c r="E46" s="82">
        <f t="shared" si="4"/>
        <v>1.87391</v>
      </c>
      <c r="F46" s="13">
        <f t="shared" si="4"/>
        <v>395.06432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104</v>
      </c>
      <c r="C47" s="82">
        <v>4.4</v>
      </c>
      <c r="D47" s="13">
        <v>345.3</v>
      </c>
      <c r="E47" s="82">
        <f t="shared" si="4"/>
        <v>4.85012</v>
      </c>
      <c r="F47" s="13">
        <f t="shared" si="4"/>
        <v>380.62419000000006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2" t="s">
        <v>18</v>
      </c>
      <c r="D49" s="133"/>
      <c r="E49" s="132" t="s">
        <v>19</v>
      </c>
      <c r="F49" s="133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87</v>
      </c>
      <c r="C50" s="82">
        <v>0.21</v>
      </c>
      <c r="D50" s="13">
        <v>35.93</v>
      </c>
      <c r="E50" s="82">
        <f aca="true" t="shared" si="5" ref="E50:F52">C50/454*1000</f>
        <v>0.46255506607929514</v>
      </c>
      <c r="F50" s="13">
        <f t="shared" si="5"/>
        <v>79.14096916299559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86</v>
      </c>
      <c r="C51" s="82">
        <v>0.22</v>
      </c>
      <c r="D51" s="90">
        <v>35.99</v>
      </c>
      <c r="E51" s="82">
        <f t="shared" si="5"/>
        <v>0.4845814977973568</v>
      </c>
      <c r="F51" s="13">
        <f t="shared" si="5"/>
        <v>79.27312775330397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107</v>
      </c>
      <c r="C52" s="82">
        <v>0.24</v>
      </c>
      <c r="D52" s="90">
        <v>35.93</v>
      </c>
      <c r="E52" s="82">
        <f t="shared" si="5"/>
        <v>0.5286343612334802</v>
      </c>
      <c r="F52" s="13">
        <f t="shared" si="5"/>
        <v>79.14096916299559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2" t="s">
        <v>21</v>
      </c>
      <c r="D54" s="133"/>
      <c r="E54" s="132" t="s">
        <v>6</v>
      </c>
      <c r="F54" s="133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86</v>
      </c>
      <c r="C55" s="148">
        <v>0.185</v>
      </c>
      <c r="D55" s="14">
        <v>13.165</v>
      </c>
      <c r="E55" s="148">
        <f aca="true" t="shared" si="6" ref="E55:F57">C55*22.0462</f>
        <v>4.0785469999999995</v>
      </c>
      <c r="F55" s="13">
        <f t="shared" si="6"/>
        <v>290.23822299999995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97</v>
      </c>
      <c r="C56" s="148">
        <v>0.15</v>
      </c>
      <c r="D56" s="14">
        <v>13.36</v>
      </c>
      <c r="E56" s="148">
        <f t="shared" si="6"/>
        <v>3.30693</v>
      </c>
      <c r="F56" s="13">
        <f t="shared" si="6"/>
        <v>294.53723199999996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108</v>
      </c>
      <c r="C57" s="148">
        <v>0.15</v>
      </c>
      <c r="D57" s="14">
        <v>13.55</v>
      </c>
      <c r="E57" s="148">
        <f t="shared" si="6"/>
        <v>3.30693</v>
      </c>
      <c r="F57" s="13">
        <f t="shared" si="6"/>
        <v>298.72601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2" t="s">
        <v>23</v>
      </c>
      <c r="D59" s="133"/>
      <c r="E59" s="132" t="s">
        <v>24</v>
      </c>
      <c r="F59" s="133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87</v>
      </c>
      <c r="C60" s="148">
        <v>0.011</v>
      </c>
      <c r="D60" s="53">
        <v>2.019</v>
      </c>
      <c r="E60" s="148">
        <f aca="true" t="shared" si="7" ref="E60:F62">C60/3.785</f>
        <v>0.0029062087186261555</v>
      </c>
      <c r="F60" s="13">
        <f t="shared" si="7"/>
        <v>0.5334214002642008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91</v>
      </c>
      <c r="C61" s="148">
        <v>0.008</v>
      </c>
      <c r="D61" s="74">
        <v>1.986</v>
      </c>
      <c r="E61" s="148">
        <f t="shared" si="7"/>
        <v>0.0021136063408190224</v>
      </c>
      <c r="F61" s="13">
        <f t="shared" si="7"/>
        <v>0.5247027741083223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99</v>
      </c>
      <c r="C62" s="148">
        <v>0.008</v>
      </c>
      <c r="D62" s="74">
        <v>1.898</v>
      </c>
      <c r="E62" s="148">
        <f t="shared" si="7"/>
        <v>0.0021136063408190224</v>
      </c>
      <c r="F62" s="13">
        <f t="shared" si="7"/>
        <v>0.501453104359313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2" t="s">
        <v>26</v>
      </c>
      <c r="D64" s="133"/>
      <c r="E64" s="132" t="s">
        <v>27</v>
      </c>
      <c r="F64" s="133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90</v>
      </c>
      <c r="C65" s="129">
        <v>0</v>
      </c>
      <c r="D65" s="89">
        <v>1.855</v>
      </c>
      <c r="E65" s="129">
        <f aca="true" t="shared" si="8" ref="E65:F67">C65/454*1000</f>
        <v>0</v>
      </c>
      <c r="F65" s="55">
        <f t="shared" si="8"/>
        <v>4.08590308370044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100</v>
      </c>
      <c r="C66" s="128">
        <v>0.35</v>
      </c>
      <c r="D66" s="89">
        <v>1.77</v>
      </c>
      <c r="E66" s="128">
        <f>C66/454*1000</f>
        <v>0.7709251101321585</v>
      </c>
      <c r="F66" s="55">
        <f t="shared" si="8"/>
        <v>3.8986784140969166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101</v>
      </c>
      <c r="C67" s="128">
        <v>0.575</v>
      </c>
      <c r="D67" s="89">
        <v>1.6725</v>
      </c>
      <c r="E67" s="128">
        <f t="shared" si="8"/>
        <v>1.266519823788546</v>
      </c>
      <c r="F67" s="55">
        <f t="shared" si="8"/>
        <v>3.683920704845815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34" t="s">
        <v>26</v>
      </c>
      <c r="D69" s="134"/>
      <c r="E69" s="132" t="s">
        <v>29</v>
      </c>
      <c r="F69" s="133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83</v>
      </c>
      <c r="C70" s="15"/>
      <c r="D70" s="24"/>
      <c r="E70" s="82">
        <v>0.83</v>
      </c>
      <c r="F70" s="90">
        <v>452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111</v>
      </c>
      <c r="C71" s="73"/>
      <c r="D71" s="24"/>
      <c r="E71" s="82">
        <v>0.47</v>
      </c>
      <c r="F71" s="90">
        <v>466.5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84</v>
      </c>
      <c r="C72" s="94">
        <v>0.0031</v>
      </c>
      <c r="D72" s="125">
        <v>0.1716</v>
      </c>
      <c r="E72" s="94">
        <f>C72/454*1000000</f>
        <v>6.828193832599119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102</v>
      </c>
      <c r="C73" s="94">
        <v>0.0034</v>
      </c>
      <c r="D73" s="125">
        <v>0.1867</v>
      </c>
      <c r="E73" s="94">
        <f>C73/454*1000000</f>
        <v>7.488986784140969</v>
      </c>
      <c r="F73" s="90">
        <f>D73/454*1000000</f>
        <v>411.23348017621146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89</v>
      </c>
      <c r="E79" s="106">
        <v>1.3522</v>
      </c>
      <c r="F79" s="106">
        <v>0.0098</v>
      </c>
      <c r="G79" s="106">
        <v>1.7079</v>
      </c>
      <c r="H79" s="106">
        <v>1.113</v>
      </c>
      <c r="I79" s="106">
        <v>0.931</v>
      </c>
      <c r="J79" s="106">
        <v>0.9388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0.7396</v>
      </c>
      <c r="E80" s="107" t="s">
        <v>89</v>
      </c>
      <c r="F80" s="107">
        <v>0.0073</v>
      </c>
      <c r="G80" s="107">
        <v>1.2631</v>
      </c>
      <c r="H80" s="107">
        <v>0.8231</v>
      </c>
      <c r="I80" s="107">
        <v>0.6885</v>
      </c>
      <c r="J80" s="107">
        <v>0.6943</v>
      </c>
      <c r="K80" s="107">
        <v>0.0954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101.53</v>
      </c>
      <c r="E81" s="106">
        <v>137.29</v>
      </c>
      <c r="F81" s="106" t="s">
        <v>89</v>
      </c>
      <c r="G81" s="106">
        <v>173.41</v>
      </c>
      <c r="H81" s="106">
        <v>113</v>
      </c>
      <c r="I81" s="106">
        <v>94.529</v>
      </c>
      <c r="J81" s="106">
        <v>95.334</v>
      </c>
      <c r="K81" s="106">
        <v>13.0984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0.5855</v>
      </c>
      <c r="E82" s="107">
        <v>0.7917</v>
      </c>
      <c r="F82" s="107">
        <v>0.0058</v>
      </c>
      <c r="G82" s="107" t="s">
        <v>89</v>
      </c>
      <c r="H82" s="107">
        <v>0.6517</v>
      </c>
      <c r="I82" s="107">
        <v>0.5451</v>
      </c>
      <c r="J82" s="107">
        <v>0.5497</v>
      </c>
      <c r="K82" s="107">
        <v>0.0755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0.8985</v>
      </c>
      <c r="E83" s="106">
        <v>1.2149</v>
      </c>
      <c r="F83" s="106">
        <v>0.0088</v>
      </c>
      <c r="G83" s="106">
        <v>1.5346</v>
      </c>
      <c r="H83" s="106" t="s">
        <v>89</v>
      </c>
      <c r="I83" s="106">
        <v>0.8365</v>
      </c>
      <c r="J83" s="106">
        <v>0.8435</v>
      </c>
      <c r="K83" s="106">
        <v>0.1159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1.0741</v>
      </c>
      <c r="E84" s="107">
        <v>1.4523</v>
      </c>
      <c r="F84" s="107">
        <v>0.0106</v>
      </c>
      <c r="G84" s="107">
        <v>1.8345</v>
      </c>
      <c r="H84" s="107">
        <v>1.1954</v>
      </c>
      <c r="I84" s="107" t="s">
        <v>89</v>
      </c>
      <c r="J84" s="107">
        <v>1.0084</v>
      </c>
      <c r="K84" s="107">
        <v>0.1386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1.0651</v>
      </c>
      <c r="E85" s="106">
        <v>1.4403</v>
      </c>
      <c r="F85" s="106">
        <v>0.0105</v>
      </c>
      <c r="G85" s="106">
        <v>1.819</v>
      </c>
      <c r="H85" s="106">
        <v>1.1855</v>
      </c>
      <c r="I85" s="106">
        <v>0.9917</v>
      </c>
      <c r="J85" s="106" t="s">
        <v>89</v>
      </c>
      <c r="K85" s="106">
        <v>0.1374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7.7516</v>
      </c>
      <c r="E86" s="107">
        <v>10.4814</v>
      </c>
      <c r="F86" s="107">
        <v>0.0763</v>
      </c>
      <c r="G86" s="107">
        <v>13.2388</v>
      </c>
      <c r="H86" s="107">
        <v>8.6271</v>
      </c>
      <c r="I86" s="107">
        <v>7.217</v>
      </c>
      <c r="J86" s="107">
        <v>7.2772</v>
      </c>
      <c r="K86" s="107" t="s">
        <v>89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40" t="s">
        <v>63</v>
      </c>
      <c r="C106" s="136"/>
      <c r="D106" s="136"/>
      <c r="E106" s="136"/>
      <c r="F106" s="136"/>
    </row>
    <row r="107" spans="2:6" ht="15">
      <c r="B107" s="141" t="s">
        <v>64</v>
      </c>
      <c r="C107" s="136"/>
      <c r="D107" s="136"/>
      <c r="E107" s="136"/>
      <c r="F107" s="136"/>
    </row>
    <row r="108" spans="2:6" ht="78" customHeight="1">
      <c r="B108" s="141" t="s">
        <v>65</v>
      </c>
      <c r="C108" s="136"/>
      <c r="D108" s="136"/>
      <c r="E108" s="136"/>
      <c r="F108" s="136"/>
    </row>
    <row r="109" spans="2:6" ht="15">
      <c r="B109" s="141" t="s">
        <v>66</v>
      </c>
      <c r="C109" s="136"/>
      <c r="D109" s="136"/>
      <c r="E109" s="136"/>
      <c r="F109" s="136"/>
    </row>
    <row r="110" spans="2:6" ht="15">
      <c r="B110" s="141" t="s">
        <v>67</v>
      </c>
      <c r="C110" s="136"/>
      <c r="D110" s="136"/>
      <c r="E110" s="136"/>
      <c r="F110" s="136"/>
    </row>
    <row r="111" spans="2:6" ht="15">
      <c r="B111" s="141" t="s">
        <v>68</v>
      </c>
      <c r="C111" s="136"/>
      <c r="D111" s="136"/>
      <c r="E111" s="136"/>
      <c r="F111" s="136"/>
    </row>
    <row r="112" spans="2:6" ht="15">
      <c r="B112" s="141" t="s">
        <v>69</v>
      </c>
      <c r="C112" s="136"/>
      <c r="D112" s="136"/>
      <c r="E112" s="136"/>
      <c r="F112" s="136"/>
    </row>
    <row r="113" spans="2:6" ht="15">
      <c r="B113" s="135" t="s">
        <v>70</v>
      </c>
      <c r="C113" s="136"/>
      <c r="D113" s="136"/>
      <c r="E113" s="136"/>
      <c r="F113" s="136"/>
    </row>
    <row r="115" spans="2:6" ht="15.75">
      <c r="B115" s="59" t="s">
        <v>71</v>
      </c>
      <c r="C115" s="137"/>
      <c r="D115" s="138"/>
      <c r="E115" s="138"/>
      <c r="F115" s="139"/>
    </row>
    <row r="116" spans="2:6" ht="30.75" customHeight="1">
      <c r="B116" s="59" t="s">
        <v>72</v>
      </c>
      <c r="C116" s="130" t="s">
        <v>73</v>
      </c>
      <c r="D116" s="130"/>
      <c r="E116" s="130" t="s">
        <v>74</v>
      </c>
      <c r="F116" s="130"/>
    </row>
    <row r="117" spans="2:6" ht="30.75" customHeight="1">
      <c r="B117" s="59" t="s">
        <v>75</v>
      </c>
      <c r="C117" s="130" t="s">
        <v>76</v>
      </c>
      <c r="D117" s="130"/>
      <c r="E117" s="130" t="s">
        <v>77</v>
      </c>
      <c r="F117" s="130"/>
    </row>
    <row r="118" spans="2:6" ht="15" customHeight="1">
      <c r="B118" s="131" t="s">
        <v>78</v>
      </c>
      <c r="C118" s="130" t="s">
        <v>79</v>
      </c>
      <c r="D118" s="130"/>
      <c r="E118" s="130" t="s">
        <v>80</v>
      </c>
      <c r="F118" s="130"/>
    </row>
    <row r="119" spans="2:6" ht="15">
      <c r="B119" s="131"/>
      <c r="C119" s="130"/>
      <c r="D119" s="130"/>
      <c r="E119" s="130"/>
      <c r="F119" s="130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2014-07-23T04:03:17Z</dcterms:modified>
  <cp:category/>
  <cp:version/>
  <cp:contentType/>
  <cp:contentStatus/>
</cp:coreProperties>
</file>