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<sst xmlns="http://schemas.openxmlformats.org/spreadsheetml/2006/main" count="174" uniqueCount="104">
  <si>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</si>
  <si>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</si>
  <si>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</si>
  <si>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</si>
  <si>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</si>
  <si>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</si>
  <si>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</si>
  <si>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</si>
  <si>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</si>
  <si>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</si>
  <si>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</si>
  <si>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</si>
  <si>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</si>
  <si>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</si>
  <si>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</si>
  <si>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</si>
  <si>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</si>
  <si>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</si>
  <si>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</si>
  <si>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</si>
  <si>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</si>
  <si>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</si>
  <si>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</si>
  <si>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</si>
  <si>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</si>
  <si>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</si>
  <si>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</si>
  <si>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</si>
  <si>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</si>
  <si>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</si>
  <si>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</si>
  <si>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</si>
  <si>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</si>
  <si>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</si>
  <si>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</si>
  <si>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</si>
  <si>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</si>
  <si>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</si>
  <si>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</si>
  <si>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</si>
  <si>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</si>
  <si>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</si>
  <si>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</si>
  <si>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</si>
  <si>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</si>
  <si>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</si>
  <si>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</si>
  <si>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</si>
  <si>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</si>
  <si>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</si>
  <si>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</si>
  <si>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</si>
  <si>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</si>
  <si>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</si>
  <si>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</si>
  <si>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</si>
  <si>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</si>
  <si>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</si>
  <si>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</si>
  <si>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</si>
  <si>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</si>
  <si>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</si>
  <si>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</si>
  <si>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</si>
  <si>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</si>
  <si>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</si>
  <si>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</si>
  <si>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</si>
  <si>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</si>
  <si>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</si>
  <si>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</si>
  <si>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</si>
  <si>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</si>
  <si>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</si>
  <si>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</si>
  <si>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</si>
  <si>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</si>
  <si>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</si>
  <si>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CME -Липень'20</t>
  </si>
  <si>
    <t>Euronext -Серпень '20 (€/МT)</t>
  </si>
  <si>
    <t>Euronext - Вересень'20 (€/МT)</t>
  </si>
  <si>
    <t>CME - Липень'20</t>
  </si>
  <si>
    <t>Euronext -Червень '20 (€/МT)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</si>
  <si>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</si>
  <si>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</si>
  <si>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</si>
  <si>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</si>
  <si>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</si>
  <si>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</si>
  <si>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</si>
  <si>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</si>
  <si>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</si>
  <si>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Euronext -Лютий'21 (€/МT)</t>
  </si>
  <si>
    <t>CME -Березень'20</t>
  </si>
  <si>
    <t>CME -Серпень'20</t>
  </si>
  <si>
    <t>Ціна за М.Т. (JPY)</t>
  </si>
  <si>
    <t>TOCOM - Липень'20 (¥/МT)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</si>
  <si>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</si>
  <si>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</si>
  <si>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</si>
  <si>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</si>
  <si>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</si>
  <si>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</si>
  <si>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 xml:space="preserve">                     22 травня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</si>
</sst>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6"/>
      <c r="C4" s="155" t="s">
        <v>103</v>
      </c>
      <c r="D4" s="156"/>
      <c r="E4" s="156"/>
      <c r="F4" s="15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81</v>
      </c>
      <c r="C7" s="130">
        <v>0.002</v>
      </c>
      <c r="D7" s="13">
        <v>3.172</v>
      </c>
      <c r="E7" s="130">
        <f aca="true" t="shared" si="0" ref="E7:F9">C7*39.3683</f>
        <v>0.0787366</v>
      </c>
      <c r="F7" s="12">
        <f t="shared" si="0"/>
        <v>124.8762476</v>
      </c>
    </row>
    <row r="8" spans="2:6" s="5" customFormat="1" ht="15">
      <c r="B8" s="23" t="s">
        <v>89</v>
      </c>
      <c r="C8" s="110">
        <v>0.002</v>
      </c>
      <c r="D8" s="13">
        <v>3.222</v>
      </c>
      <c r="E8" s="110">
        <f t="shared" si="0"/>
        <v>0.0787366</v>
      </c>
      <c r="F8" s="12">
        <f t="shared" si="0"/>
        <v>126.84466259999999</v>
      </c>
    </row>
    <row r="9" spans="2:17" s="5" customFormat="1" ht="15">
      <c r="B9" s="23" t="s">
        <v>101</v>
      </c>
      <c r="C9" s="110">
        <v>0.002</v>
      </c>
      <c r="D9" s="13">
        <v>3.316</v>
      </c>
      <c r="E9" s="110">
        <f t="shared" si="0"/>
        <v>0.0787366</v>
      </c>
      <c r="F9" s="12">
        <f t="shared" si="0"/>
        <v>130.5452828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8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0" t="s">
        <v>95</v>
      </c>
      <c r="D11" s="141"/>
      <c r="E11" s="140" t="s">
        <v>6</v>
      </c>
      <c r="F11" s="141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96</v>
      </c>
      <c r="C12" s="161">
        <v>150</v>
      </c>
      <c r="D12" s="84">
        <v>19100</v>
      </c>
      <c r="E12" s="134">
        <f>C12/$D$86</f>
        <v>163.1498803567544</v>
      </c>
      <c r="F12" s="68">
        <f>D12/$D$87</f>
        <v>177.27863374791164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97</v>
      </c>
      <c r="C13" s="122">
        <v>0</v>
      </c>
      <c r="D13" s="84" t="s">
        <v>72</v>
      </c>
      <c r="E13" s="125">
        <f>C13/$D$86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98</v>
      </c>
      <c r="C14" s="139">
        <v>140</v>
      </c>
      <c r="D14" s="84">
        <v>21830</v>
      </c>
      <c r="E14" s="123">
        <f>C14/$D$86</f>
        <v>152.27322166630412</v>
      </c>
      <c r="F14" s="68">
        <f>D14/$D$87</f>
        <v>202.61741228884352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7"/>
      <c r="D15" s="6"/>
      <c r="E15" s="137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82</v>
      </c>
      <c r="C17" s="134">
        <v>0.15</v>
      </c>
      <c r="D17" s="68">
        <v>167.25</v>
      </c>
      <c r="E17" s="134">
        <f aca="true" t="shared" si="1" ref="E17:F19">C17/$D$86</f>
        <v>0.1631498803567544</v>
      </c>
      <c r="F17" s="68">
        <f t="shared" si="1"/>
        <v>181.91211659778116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83</v>
      </c>
      <c r="C18" s="134">
        <v>0.44</v>
      </c>
      <c r="D18" s="12">
        <v>171.25</v>
      </c>
      <c r="E18" s="134">
        <f t="shared" si="1"/>
        <v>0.47857298237981294</v>
      </c>
      <c r="F18" s="68">
        <f t="shared" si="1"/>
        <v>186.26278007396127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84</v>
      </c>
      <c r="C19" s="123">
        <v>0.45</v>
      </c>
      <c r="D19" s="12">
        <v>167.25</v>
      </c>
      <c r="E19" s="123">
        <f t="shared" si="1"/>
        <v>0.48944964107026323</v>
      </c>
      <c r="F19" s="68">
        <f t="shared" si="1"/>
        <v>181.91211659778116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0" t="s">
        <v>5</v>
      </c>
      <c r="D21" s="141"/>
      <c r="E21" s="150" t="s">
        <v>6</v>
      </c>
      <c r="F21" s="15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0.072</v>
      </c>
      <c r="D22" s="13">
        <v>5.086</v>
      </c>
      <c r="E22" s="110">
        <f aca="true" t="shared" si="2" ref="E22:F24">C22*36.7437</f>
        <v>2.6455463999999997</v>
      </c>
      <c r="F22" s="12">
        <f t="shared" si="2"/>
        <v>186.87845819999998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89</v>
      </c>
      <c r="C23" s="110">
        <v>0.06</v>
      </c>
      <c r="D23" s="13">
        <v>5.124</v>
      </c>
      <c r="E23" s="110">
        <f t="shared" si="2"/>
        <v>2.2046219999999996</v>
      </c>
      <c r="F23" s="12">
        <f t="shared" si="2"/>
        <v>188.27471879999996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0.054</v>
      </c>
      <c r="D24" s="72">
        <v>5.21</v>
      </c>
      <c r="E24" s="110">
        <f t="shared" si="2"/>
        <v>1.9841597999999998</v>
      </c>
      <c r="F24" s="12">
        <f t="shared" si="2"/>
        <v>191.434677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0" t="s">
        <v>9</v>
      </c>
      <c r="D26" s="150"/>
      <c r="E26" s="140" t="s">
        <v>10</v>
      </c>
      <c r="F26" s="141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0.92</v>
      </c>
      <c r="D27" s="68">
        <v>188.25</v>
      </c>
      <c r="E27" s="162">
        <f aca="true" t="shared" si="3" ref="E27:F29">C27/$D$86</f>
        <v>1.000652599521427</v>
      </c>
      <c r="F27" s="68">
        <f t="shared" si="3"/>
        <v>204.7530998477268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88</v>
      </c>
      <c r="C28" s="110">
        <v>0.78</v>
      </c>
      <c r="D28" s="12">
        <v>190</v>
      </c>
      <c r="E28" s="162">
        <f t="shared" si="3"/>
        <v>0.848379377855123</v>
      </c>
      <c r="F28" s="68">
        <f t="shared" si="3"/>
        <v>206.65651511855557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100</v>
      </c>
      <c r="C29" s="110">
        <v>0.9</v>
      </c>
      <c r="D29" s="12">
        <v>191.75</v>
      </c>
      <c r="E29" s="162">
        <f t="shared" si="3"/>
        <v>0.9788992821405265</v>
      </c>
      <c r="F29" s="68">
        <f t="shared" si="3"/>
        <v>208.5599303893844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0" t="s">
        <v>12</v>
      </c>
      <c r="D31" s="150"/>
      <c r="E31" s="150" t="s">
        <v>10</v>
      </c>
      <c r="F31" s="15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4">
        <v>0.2</v>
      </c>
      <c r="D32" s="12">
        <v>375.25</v>
      </c>
      <c r="E32" s="134">
        <f aca="true" t="shared" si="4" ref="E32:F34">C32/$D$86</f>
        <v>0.2175331738090059</v>
      </c>
      <c r="F32" s="68">
        <f t="shared" si="4"/>
        <v>408.1466173591473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34">
        <v>0.2</v>
      </c>
      <c r="D33" s="12">
        <v>379</v>
      </c>
      <c r="E33" s="134">
        <f t="shared" si="4"/>
        <v>0.2175331738090059</v>
      </c>
      <c r="F33" s="68">
        <f t="shared" si="4"/>
        <v>412.22536436806615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34">
        <v>0.4</v>
      </c>
      <c r="D34" s="12">
        <v>381</v>
      </c>
      <c r="E34" s="134">
        <f t="shared" si="4"/>
        <v>0.4350663476180118</v>
      </c>
      <c r="F34" s="68">
        <f t="shared" si="4"/>
        <v>414.4006961061562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8" t="s">
        <v>5</v>
      </c>
      <c r="D36" s="149"/>
      <c r="E36" s="148" t="s">
        <v>6</v>
      </c>
      <c r="F36" s="149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0">
        <v>0.036</v>
      </c>
      <c r="D37" s="72">
        <v>3.23</v>
      </c>
      <c r="E37" s="130">
        <f aca="true" t="shared" si="5" ref="E37:F39">C37*58.0164</f>
        <v>2.0885903999999997</v>
      </c>
      <c r="F37" s="68">
        <f t="shared" si="5"/>
        <v>187.392972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89</v>
      </c>
      <c r="C38" s="130">
        <v>0.024</v>
      </c>
      <c r="D38" s="72">
        <v>2.862</v>
      </c>
      <c r="E38" s="130">
        <f t="shared" si="5"/>
        <v>1.3923936</v>
      </c>
      <c r="F38" s="68">
        <f t="shared" si="5"/>
        <v>166.0429368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101</v>
      </c>
      <c r="C39" s="130">
        <v>0.02</v>
      </c>
      <c r="D39" s="72">
        <v>2.766</v>
      </c>
      <c r="E39" s="130">
        <f t="shared" si="5"/>
        <v>1.160328</v>
      </c>
      <c r="F39" s="68">
        <f t="shared" si="5"/>
        <v>160.47336239999998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8" t="s">
        <v>5</v>
      </c>
      <c r="D41" s="149"/>
      <c r="E41" s="148" t="s">
        <v>6</v>
      </c>
      <c r="F41" s="14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10">
        <v>0.016</v>
      </c>
      <c r="D42" s="72">
        <v>8.332</v>
      </c>
      <c r="E42" s="110">
        <f>C42*36.7437</f>
        <v>0.5878992</v>
      </c>
      <c r="F42" s="68">
        <f aca="true" t="shared" si="6" ref="E42:F44">D42*36.7437</f>
        <v>306.1485084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90</v>
      </c>
      <c r="C43" s="110">
        <v>0.02</v>
      </c>
      <c r="D43" s="72">
        <v>8.37</v>
      </c>
      <c r="E43" s="110">
        <f t="shared" si="6"/>
        <v>0.7348739999999999</v>
      </c>
      <c r="F43" s="68">
        <f t="shared" si="6"/>
        <v>307.544769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89</v>
      </c>
      <c r="C44" s="110">
        <v>0.014</v>
      </c>
      <c r="D44" s="72">
        <v>8.382</v>
      </c>
      <c r="E44" s="110">
        <f t="shared" si="6"/>
        <v>0.5144118</v>
      </c>
      <c r="F44" s="68">
        <f t="shared" si="6"/>
        <v>307.98569339999995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0" t="s">
        <v>73</v>
      </c>
      <c r="D46" s="150"/>
      <c r="E46" s="140" t="s">
        <v>6</v>
      </c>
      <c r="F46" s="141"/>
      <c r="G46" s="22"/>
      <c r="H46" s="22"/>
      <c r="I46" s="22"/>
      <c r="K46" s="22"/>
      <c r="L46" s="22"/>
      <c r="M46" s="22"/>
    </row>
    <row r="47" spans="2:13" s="5" customFormat="1" ht="15">
      <c r="B47" s="23" t="s">
        <v>85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99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5"/>
    </row>
    <row r="52" spans="2:19" s="21" customFormat="1" ht="15">
      <c r="B52" s="23" t="s">
        <v>81</v>
      </c>
      <c r="C52" s="161">
        <v>1.6</v>
      </c>
      <c r="D52" s="73">
        <v>284.1</v>
      </c>
      <c r="E52" s="130">
        <f>C52*1.1023</f>
        <v>1.7636800000000001</v>
      </c>
      <c r="F52" s="73">
        <f aca="true" t="shared" si="7" ref="E52:F54">D52*1.1023</f>
        <v>313.16343000000006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90</v>
      </c>
      <c r="C53" s="161">
        <v>1.6</v>
      </c>
      <c r="D53" s="73">
        <v>286.3</v>
      </c>
      <c r="E53" s="130">
        <f t="shared" si="7"/>
        <v>1.7636800000000001</v>
      </c>
      <c r="F53" s="73">
        <f t="shared" si="7"/>
        <v>315.58849000000004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89</v>
      </c>
      <c r="C54" s="161">
        <v>1.7</v>
      </c>
      <c r="D54" s="73">
        <v>288</v>
      </c>
      <c r="E54" s="130">
        <f>C54*1.1023</f>
        <v>1.87391</v>
      </c>
      <c r="F54" s="73">
        <f t="shared" si="7"/>
        <v>317.4624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23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8" t="s">
        <v>18</v>
      </c>
      <c r="D56" s="149"/>
      <c r="E56" s="148" t="s">
        <v>19</v>
      </c>
      <c r="F56" s="149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10">
        <v>0.47</v>
      </c>
      <c r="D57" s="68">
        <v>26.69</v>
      </c>
      <c r="E57" s="123">
        <f aca="true" t="shared" si="8" ref="E57:F59">C57/454*1000</f>
        <v>1.0352422907488987</v>
      </c>
      <c r="F57" s="68">
        <f t="shared" si="8"/>
        <v>58.78854625550661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90</v>
      </c>
      <c r="C58" s="110">
        <v>0.48</v>
      </c>
      <c r="D58" s="68">
        <v>26.87</v>
      </c>
      <c r="E58" s="123">
        <f t="shared" si="8"/>
        <v>1.0572687224669604</v>
      </c>
      <c r="F58" s="68">
        <f t="shared" si="8"/>
        <v>59.185022026431724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89</v>
      </c>
      <c r="C59" s="110">
        <v>0.47</v>
      </c>
      <c r="D59" s="68">
        <v>27.03</v>
      </c>
      <c r="E59" s="123">
        <f t="shared" si="8"/>
        <v>1.0352422907488987</v>
      </c>
      <c r="F59" s="68">
        <f t="shared" si="8"/>
        <v>59.5374449339207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8" t="s">
        <v>21</v>
      </c>
      <c r="D61" s="149"/>
      <c r="E61" s="148" t="s">
        <v>6</v>
      </c>
      <c r="F61" s="149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0">
        <v>0.01</v>
      </c>
      <c r="D62" s="72">
        <v>16.045</v>
      </c>
      <c r="E62" s="130">
        <f aca="true" t="shared" si="9" ref="E62:F64">C62*22.026</f>
        <v>0.22026</v>
      </c>
      <c r="F62" s="68">
        <f t="shared" si="9"/>
        <v>353.40717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89</v>
      </c>
      <c r="C63" s="110">
        <v>0.01</v>
      </c>
      <c r="D63" s="72">
        <v>11.95</v>
      </c>
      <c r="E63" s="110">
        <f t="shared" si="9"/>
        <v>0.22026</v>
      </c>
      <c r="F63" s="68">
        <f t="shared" si="9"/>
        <v>263.2107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102</v>
      </c>
      <c r="C64" s="110">
        <v>0.01</v>
      </c>
      <c r="D64" s="72">
        <v>11.69</v>
      </c>
      <c r="E64" s="110">
        <f t="shared" si="9"/>
        <v>0.22026</v>
      </c>
      <c r="F64" s="68">
        <f t="shared" si="9"/>
        <v>257.48393999999996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8" t="s">
        <v>76</v>
      </c>
      <c r="D66" s="149"/>
      <c r="E66" s="148" t="s">
        <v>23</v>
      </c>
      <c r="F66" s="14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91</v>
      </c>
      <c r="C67" s="110">
        <v>0.004</v>
      </c>
      <c r="D67" s="72">
        <v>1.109</v>
      </c>
      <c r="E67" s="110">
        <f aca="true" t="shared" si="10" ref="E67:F69">C67/3.785</f>
        <v>0.0010568031704095112</v>
      </c>
      <c r="F67" s="68">
        <f t="shared" si="10"/>
        <v>0.292998678996037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30">
        <v>0.006</v>
      </c>
      <c r="D68" s="72">
        <v>1.115</v>
      </c>
      <c r="E68" s="130">
        <f t="shared" si="10"/>
        <v>0.001585204755614267</v>
      </c>
      <c r="F68" s="68">
        <f t="shared" si="10"/>
        <v>0.29458388375165123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94</v>
      </c>
      <c r="C69" s="130">
        <v>0.006</v>
      </c>
      <c r="D69" s="72" t="s">
        <v>72</v>
      </c>
      <c r="E69" s="130">
        <f t="shared" si="10"/>
        <v>0.001585204755614267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8" t="s">
        <v>25</v>
      </c>
      <c r="D71" s="149"/>
      <c r="E71" s="148" t="s">
        <v>26</v>
      </c>
      <c r="F71" s="14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63">
        <v>0</v>
      </c>
      <c r="D72" s="118" t="s">
        <v>72</v>
      </c>
      <c r="E72" s="163">
        <f>C72/454*100</f>
        <v>0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91</v>
      </c>
      <c r="C73" s="135">
        <v>0.011</v>
      </c>
      <c r="D73" s="118">
        <v>0.97775</v>
      </c>
      <c r="E73" s="135">
        <f>C73/454*100</f>
        <v>0.002422907488986784</v>
      </c>
      <c r="F73" s="74">
        <f>D73/454*1000</f>
        <v>2.1536343612334803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78</v>
      </c>
      <c r="C74" s="163">
        <v>0</v>
      </c>
      <c r="D74" s="118">
        <v>1.04</v>
      </c>
      <c r="E74" s="163">
        <f>C74/454*100</f>
        <v>0</v>
      </c>
      <c r="F74" s="74">
        <f>D74/454*1000</f>
        <v>2.290748898678414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5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4" t="s">
        <v>25</v>
      </c>
      <c r="D76" s="154"/>
      <c r="E76" s="148" t="s">
        <v>28</v>
      </c>
      <c r="F76" s="149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27">
        <v>0.0005</v>
      </c>
      <c r="D77" s="119">
        <v>0.1095</v>
      </c>
      <c r="E77" s="127">
        <f>C77/454*1000000</f>
        <v>1.1013215859030836</v>
      </c>
      <c r="F77" s="68">
        <f>D77/454*1000000</f>
        <v>241.18942731277534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87</v>
      </c>
      <c r="C78" s="127">
        <v>0.0007</v>
      </c>
      <c r="D78" s="119" t="s">
        <v>72</v>
      </c>
      <c r="E78" s="127">
        <f>C78/454*1000000</f>
        <v>1.5418502202643172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93</v>
      </c>
      <c r="C79" s="127">
        <v>0.0005</v>
      </c>
      <c r="D79" s="119" t="s">
        <v>72</v>
      </c>
      <c r="E79" s="127">
        <f>C79/454*1000000</f>
        <v>1.1013215859030836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1.0877</v>
      </c>
      <c r="F85" s="129">
        <v>0.0093</v>
      </c>
      <c r="G85" s="129">
        <v>1.2168</v>
      </c>
      <c r="H85" s="129">
        <v>1.0276</v>
      </c>
      <c r="I85" s="129">
        <v>0.7143</v>
      </c>
      <c r="J85" s="129">
        <v>0.6527</v>
      </c>
      <c r="K85" s="129">
        <v>0.1289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0.9194</v>
      </c>
      <c r="E86" s="129" t="s">
        <v>72</v>
      </c>
      <c r="F86" s="129">
        <v>0.0085</v>
      </c>
      <c r="G86" s="129">
        <v>1.1187</v>
      </c>
      <c r="H86" s="129">
        <v>0.9448</v>
      </c>
      <c r="I86" s="129">
        <v>0.6567</v>
      </c>
      <c r="J86" s="129">
        <v>0.6001</v>
      </c>
      <c r="K86" s="129">
        <v>0.1185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107.74</v>
      </c>
      <c r="E87" s="129">
        <v>117.1888</v>
      </c>
      <c r="F87" s="129" t="s">
        <v>72</v>
      </c>
      <c r="G87" s="129">
        <v>131.098</v>
      </c>
      <c r="H87" s="129">
        <v>110.7183</v>
      </c>
      <c r="I87" s="129">
        <v>76.9571</v>
      </c>
      <c r="J87" s="129">
        <v>70.3219</v>
      </c>
      <c r="K87" s="129">
        <v>13.8921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0.8218</v>
      </c>
      <c r="E88" s="129">
        <v>0.8939</v>
      </c>
      <c r="F88" s="129">
        <v>0.0076</v>
      </c>
      <c r="G88" s="129" t="s">
        <v>72</v>
      </c>
      <c r="H88" s="129">
        <v>0.8445</v>
      </c>
      <c r="I88" s="129">
        <v>0.587</v>
      </c>
      <c r="J88" s="129">
        <v>0.5364</v>
      </c>
      <c r="K88" s="129">
        <v>0.106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0.9731</v>
      </c>
      <c r="E89" s="129">
        <v>1.0584</v>
      </c>
      <c r="F89" s="129">
        <v>0.009</v>
      </c>
      <c r="G89" s="129">
        <v>1.1841</v>
      </c>
      <c r="H89" s="129" t="s">
        <v>72</v>
      </c>
      <c r="I89" s="129">
        <v>0.6951</v>
      </c>
      <c r="J89" s="129">
        <v>0.6351</v>
      </c>
      <c r="K89" s="129">
        <v>0.1255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1.4</v>
      </c>
      <c r="E90" s="129">
        <v>1.5228</v>
      </c>
      <c r="F90" s="129">
        <v>0.013</v>
      </c>
      <c r="G90" s="129">
        <v>1.7035</v>
      </c>
      <c r="H90" s="129">
        <v>1.4387</v>
      </c>
      <c r="I90" s="129" t="s">
        <v>72</v>
      </c>
      <c r="J90" s="129">
        <v>0.9138</v>
      </c>
      <c r="K90" s="129">
        <v>0.1805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1.5321</v>
      </c>
      <c r="E91" s="129">
        <v>1.6665</v>
      </c>
      <c r="F91" s="129">
        <v>0.0142</v>
      </c>
      <c r="G91" s="129">
        <v>1.8643</v>
      </c>
      <c r="H91" s="129">
        <v>1.5745</v>
      </c>
      <c r="I91" s="129">
        <v>1.0944</v>
      </c>
      <c r="J91" s="129" t="s">
        <v>72</v>
      </c>
      <c r="K91" s="129">
        <v>0.1975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7.7555</v>
      </c>
      <c r="E92" s="129">
        <v>8.4357</v>
      </c>
      <c r="F92" s="129">
        <v>0.072</v>
      </c>
      <c r="G92" s="129">
        <v>9.4369</v>
      </c>
      <c r="H92" s="129">
        <v>7.9699</v>
      </c>
      <c r="I92" s="129">
        <v>5.5396</v>
      </c>
      <c r="J92" s="129">
        <v>5.062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0.919371150133309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3" t="s">
        <v>54</v>
      </c>
      <c r="C114" s="153"/>
      <c r="D114" s="153"/>
      <c r="E114" s="153"/>
      <c r="F114" s="153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2" t="s">
        <v>55</v>
      </c>
      <c r="C115" s="152"/>
      <c r="D115" s="152"/>
      <c r="E115" s="152"/>
      <c r="F115" s="152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2" t="s">
        <v>56</v>
      </c>
      <c r="C116" s="152"/>
      <c r="D116" s="152"/>
      <c r="E116" s="152"/>
      <c r="F116" s="152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2" t="s">
        <v>57</v>
      </c>
      <c r="C117" s="152"/>
      <c r="D117" s="152"/>
      <c r="E117" s="152"/>
      <c r="F117" s="15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2" t="s">
        <v>58</v>
      </c>
      <c r="C118" s="152"/>
      <c r="D118" s="152"/>
      <c r="E118" s="152"/>
      <c r="F118" s="15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2" t="s">
        <v>59</v>
      </c>
      <c r="C119" s="152"/>
      <c r="D119" s="152"/>
      <c r="E119" s="152"/>
      <c r="F119" s="15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2" t="s">
        <v>60</v>
      </c>
      <c r="C120" s="152"/>
      <c r="D120" s="152"/>
      <c r="E120" s="152"/>
      <c r="F120" s="15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1" t="s">
        <v>61</v>
      </c>
      <c r="C121" s="151"/>
      <c r="D121" s="151"/>
      <c r="E121" s="151"/>
      <c r="F121" s="151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46"/>
      <c r="D123" s="160"/>
      <c r="E123" s="160"/>
      <c r="F123" s="147"/>
      <c r="G123" s="112"/>
      <c r="H123" s="112"/>
    </row>
    <row r="124" spans="2:8" ht="30.75" customHeight="1">
      <c r="B124" s="31" t="s">
        <v>63</v>
      </c>
      <c r="C124" s="146" t="s">
        <v>64</v>
      </c>
      <c r="D124" s="147"/>
      <c r="E124" s="146" t="s">
        <v>65</v>
      </c>
      <c r="F124" s="147"/>
      <c r="G124" s="112"/>
      <c r="H124" s="112"/>
    </row>
    <row r="125" spans="2:8" ht="30.75" customHeight="1">
      <c r="B125" s="31" t="s">
        <v>66</v>
      </c>
      <c r="C125" s="146" t="s">
        <v>67</v>
      </c>
      <c r="D125" s="147"/>
      <c r="E125" s="146" t="s">
        <v>68</v>
      </c>
      <c r="F125" s="147"/>
      <c r="G125" s="112"/>
      <c r="H125" s="112"/>
    </row>
    <row r="126" spans="2:8" ht="15" customHeight="1">
      <c r="B126" s="158" t="s">
        <v>69</v>
      </c>
      <c r="C126" s="142" t="s">
        <v>70</v>
      </c>
      <c r="D126" s="143"/>
      <c r="E126" s="142" t="s">
        <v>71</v>
      </c>
      <c r="F126" s="143"/>
      <c r="G126" s="112"/>
      <c r="H126" s="112"/>
    </row>
    <row r="127" spans="2:8" ht="15" customHeight="1">
      <c r="B127" s="159"/>
      <c r="C127" s="144"/>
      <c r="D127" s="145"/>
      <c r="E127" s="144"/>
      <c r="F127" s="145"/>
      <c r="G127" s="112"/>
      <c r="H127" s="112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2020-05-25T08:07:48Z</dcterms:modified>
  <cp:category/>
  <cp:version/>
  <cp:contentType/>
  <cp:contentStatus/>
</cp:coreProperties>
</file>